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atthiasackermann/Nextcloud/PO Matthias Ackermann/Zusätzliche Projekte/Spielfeld Religionspädagogik/2022 Spielfeld Anpassungen/Dokumente für die Website und Notenformulare für InDesign/Vorlage für InDesign und Exel für Web/"/>
    </mc:Choice>
  </mc:AlternateContent>
  <xr:revisionPtr revIDLastSave="0" documentId="13_ncr:1_{15257252-FEF2-2C4D-8947-302377168BEA}" xr6:coauthVersionLast="47" xr6:coauthVersionMax="47" xr10:uidLastSave="{00000000-0000-0000-0000-000000000000}"/>
  <workbookProtection workbookAlgorithmName="SHA-512" workbookHashValue="bh2SwfAAS9Ia7+eDtRiNXqdDsMViOlDU80fsz+q7+rcpum8ghQovteAe55rb38phuqpN6+TSRrsW98A7bndwZw==" workbookSaltValue="UVMRZoaX/+S97AN9P5LS9A==" workbookSpinCount="100000" lockStructure="1"/>
  <bookViews>
    <workbookView xWindow="0" yWindow="500" windowWidth="38400" windowHeight="21100" tabRatio="706" xr2:uid="{00000000-000D-0000-FFFF-FFFF00000000}"/>
  </bookViews>
  <sheets>
    <sheet name="Teil 2 L1" sheetId="2" r:id="rId1"/>
    <sheet name="Teil 2 L2" sheetId="3" r:id="rId2"/>
    <sheet name="Teil 2 L3" sheetId="4" r:id="rId3"/>
    <sheet name="Teil 2 L4" sheetId="5" r:id="rId4"/>
    <sheet name="Teil 2 L5" sheetId="6" r:id="rId5"/>
    <sheet name="Teil 3 L1" sheetId="7" r:id="rId6"/>
    <sheet name="Teil 3 L2" sheetId="8" r:id="rId7"/>
    <sheet name="Teil 3 L3 (ev.)" sheetId="9" r:id="rId8"/>
    <sheet name="Notenblatt" sheetId="10" r:id="rId9"/>
    <sheet name="Prüfungslektion" sheetId="12" r:id="rId10"/>
    <sheet name="Ohne Note" sheetId="11" r:id="rId11"/>
  </sheets>
  <definedNames>
    <definedName name="_xlnm._FilterDatabase" localSheetId="8" hidden="1">Notenblatt!$A$8:$I$21</definedName>
    <definedName name="_xlnm.Print_Area" localSheetId="0">'Teil 2 L1'!$A$1:$K$58</definedName>
    <definedName name="_xlnm.Print_Area" localSheetId="1">'Teil 2 L2'!$A$1:$K$58</definedName>
    <definedName name="Print_Area" localSheetId="8">Notenblatt!$A$1:$H$48</definedName>
    <definedName name="Z_36FF3DC4_E2B2_5C4A_A8DE_985D14780974_.wvu.Cols" localSheetId="8" hidden="1">Notenblatt!$D:$D</definedName>
  </definedNames>
  <calcPr calcId="191029"/>
  <customWorkbookViews>
    <customWorkbookView name="Matthias Ackermann - Persönliche Ansicht" guid="{36FF3DC4-E2B2-5C4A-A8DE-985D14780974}" mergeInterval="0" personalView="1" xWindow="8" yWindow="88" windowWidth="1472" windowHeight="965" activeSheetId="9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9" l="1"/>
  <c r="K18" i="9"/>
  <c r="K17" i="8"/>
  <c r="K18" i="8"/>
  <c r="K17" i="7"/>
  <c r="K18" i="7"/>
  <c r="K17" i="6"/>
  <c r="K18" i="6"/>
  <c r="K17" i="5"/>
  <c r="K18" i="5"/>
  <c r="K17" i="2"/>
  <c r="K18" i="2"/>
  <c r="K17" i="4"/>
  <c r="K18" i="4"/>
  <c r="K17" i="3"/>
  <c r="K18" i="3"/>
  <c r="K17" i="12"/>
  <c r="K18" i="12"/>
  <c r="K32" i="12"/>
  <c r="K7" i="12"/>
  <c r="K8" i="12"/>
  <c r="K9" i="12"/>
  <c r="K10" i="12"/>
  <c r="K11" i="12"/>
  <c r="K13" i="12"/>
  <c r="K14" i="12"/>
  <c r="K15" i="12"/>
  <c r="K16" i="12"/>
  <c r="K19" i="12"/>
  <c r="K20" i="12"/>
  <c r="K22" i="12"/>
  <c r="K23" i="12"/>
  <c r="K24" i="12"/>
  <c r="K25" i="12"/>
  <c r="K26" i="12"/>
  <c r="K27" i="12"/>
  <c r="K28" i="12"/>
  <c r="K29" i="12"/>
  <c r="K31" i="12"/>
  <c r="K33" i="12"/>
  <c r="K34" i="12"/>
  <c r="K35" i="12"/>
  <c r="K36" i="12"/>
  <c r="K37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G53" i="12"/>
  <c r="H33" i="10"/>
  <c r="H34" i="10"/>
  <c r="H35" i="10"/>
  <c r="H36" i="10"/>
  <c r="H37" i="10"/>
  <c r="G37" i="10"/>
  <c r="G30" i="10"/>
  <c r="K51" i="9"/>
  <c r="K7" i="9"/>
  <c r="K8" i="9"/>
  <c r="K9" i="9"/>
  <c r="K10" i="9"/>
  <c r="K11" i="9"/>
  <c r="K13" i="9"/>
  <c r="K14" i="9"/>
  <c r="K15" i="9"/>
  <c r="K16" i="9"/>
  <c r="K19" i="9"/>
  <c r="K20" i="9"/>
  <c r="K22" i="9"/>
  <c r="K23" i="9"/>
  <c r="K24" i="9"/>
  <c r="K25" i="9"/>
  <c r="K26" i="9"/>
  <c r="K27" i="9"/>
  <c r="K28" i="9"/>
  <c r="K29" i="9"/>
  <c r="K31" i="9"/>
  <c r="K32" i="9"/>
  <c r="K33" i="9"/>
  <c r="K34" i="9"/>
  <c r="K35" i="9"/>
  <c r="K36" i="9"/>
  <c r="K37" i="9"/>
  <c r="K39" i="9"/>
  <c r="K40" i="9"/>
  <c r="K41" i="9"/>
  <c r="K42" i="9"/>
  <c r="K43" i="9"/>
  <c r="K44" i="9"/>
  <c r="K45" i="9"/>
  <c r="K46" i="9"/>
  <c r="K47" i="9"/>
  <c r="K48" i="9"/>
  <c r="K49" i="9"/>
  <c r="K50" i="9"/>
  <c r="G53" i="9"/>
  <c r="H20" i="10"/>
  <c r="K7" i="7"/>
  <c r="K8" i="7"/>
  <c r="K9" i="7"/>
  <c r="K10" i="7"/>
  <c r="K11" i="7"/>
  <c r="K13" i="7"/>
  <c r="K14" i="7"/>
  <c r="K15" i="7"/>
  <c r="K16" i="7"/>
  <c r="K19" i="7"/>
  <c r="K20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G53" i="7"/>
  <c r="H18" i="10"/>
  <c r="K7" i="8"/>
  <c r="K8" i="8"/>
  <c r="K9" i="8"/>
  <c r="K10" i="8"/>
  <c r="K11" i="8"/>
  <c r="K13" i="8"/>
  <c r="K14" i="8"/>
  <c r="K15" i="8"/>
  <c r="K16" i="8"/>
  <c r="K19" i="8"/>
  <c r="K20" i="8"/>
  <c r="K22" i="8"/>
  <c r="K23" i="8"/>
  <c r="K24" i="8"/>
  <c r="K25" i="8"/>
  <c r="K26" i="8"/>
  <c r="K27" i="8"/>
  <c r="K28" i="8"/>
  <c r="K29" i="8"/>
  <c r="K31" i="8"/>
  <c r="K32" i="8"/>
  <c r="K33" i="8"/>
  <c r="K34" i="8"/>
  <c r="K35" i="8"/>
  <c r="K36" i="8"/>
  <c r="K37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G53" i="8"/>
  <c r="H19" i="10"/>
  <c r="H21" i="10"/>
  <c r="K51" i="6"/>
  <c r="K7" i="6"/>
  <c r="K8" i="6"/>
  <c r="K9" i="6"/>
  <c r="K10" i="6"/>
  <c r="K11" i="6"/>
  <c r="K13" i="6"/>
  <c r="K14" i="6"/>
  <c r="K15" i="6"/>
  <c r="K16" i="6"/>
  <c r="K19" i="6"/>
  <c r="K20" i="6"/>
  <c r="K22" i="6"/>
  <c r="K23" i="6"/>
  <c r="K24" i="6"/>
  <c r="K25" i="6"/>
  <c r="K26" i="6"/>
  <c r="K27" i="6"/>
  <c r="K28" i="6"/>
  <c r="K29" i="6"/>
  <c r="K31" i="6"/>
  <c r="K32" i="6"/>
  <c r="K33" i="6"/>
  <c r="K34" i="6"/>
  <c r="K35" i="6"/>
  <c r="K36" i="6"/>
  <c r="K37" i="6"/>
  <c r="K39" i="6"/>
  <c r="K40" i="6"/>
  <c r="K41" i="6"/>
  <c r="K42" i="6"/>
  <c r="K43" i="6"/>
  <c r="K44" i="6"/>
  <c r="K45" i="6"/>
  <c r="K46" i="6"/>
  <c r="K47" i="6"/>
  <c r="K48" i="6"/>
  <c r="K49" i="6"/>
  <c r="K50" i="6"/>
  <c r="G53" i="6"/>
  <c r="I14" i="10"/>
  <c r="K7" i="2"/>
  <c r="K8" i="2"/>
  <c r="K9" i="2"/>
  <c r="K10" i="2"/>
  <c r="K11" i="2"/>
  <c r="K13" i="2"/>
  <c r="K14" i="2"/>
  <c r="K15" i="2"/>
  <c r="K16" i="2"/>
  <c r="K19" i="2"/>
  <c r="K20" i="2"/>
  <c r="K22" i="2"/>
  <c r="K23" i="2"/>
  <c r="K24" i="2"/>
  <c r="K25" i="2"/>
  <c r="K26" i="2"/>
  <c r="K27" i="2"/>
  <c r="K28" i="2"/>
  <c r="K29" i="2"/>
  <c r="K31" i="2"/>
  <c r="K32" i="2"/>
  <c r="K33" i="2"/>
  <c r="K34" i="2"/>
  <c r="K35" i="2"/>
  <c r="K36" i="2"/>
  <c r="K37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7" i="3"/>
  <c r="K8" i="3"/>
  <c r="K9" i="3"/>
  <c r="G53" i="3" s="1"/>
  <c r="I11" i="10" s="1"/>
  <c r="K10" i="3"/>
  <c r="K11" i="3"/>
  <c r="K13" i="3"/>
  <c r="K14" i="3"/>
  <c r="K15" i="3"/>
  <c r="K16" i="3"/>
  <c r="K19" i="3"/>
  <c r="K20" i="3"/>
  <c r="K22" i="3"/>
  <c r="K23" i="3"/>
  <c r="K24" i="3"/>
  <c r="K25" i="3"/>
  <c r="K26" i="3"/>
  <c r="K27" i="3"/>
  <c r="K28" i="3"/>
  <c r="K29" i="3"/>
  <c r="K31" i="3"/>
  <c r="K32" i="3"/>
  <c r="K33" i="3"/>
  <c r="K34" i="3"/>
  <c r="K35" i="3"/>
  <c r="K36" i="3"/>
  <c r="K37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7" i="4"/>
  <c r="K8" i="4"/>
  <c r="K9" i="4"/>
  <c r="K10" i="4"/>
  <c r="K11" i="4"/>
  <c r="K13" i="4"/>
  <c r="K14" i="4"/>
  <c r="K15" i="4"/>
  <c r="K16" i="4"/>
  <c r="K19" i="4"/>
  <c r="K20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G53" i="4"/>
  <c r="I12" i="10"/>
  <c r="K7" i="5"/>
  <c r="K8" i="5"/>
  <c r="K9" i="5"/>
  <c r="K10" i="5"/>
  <c r="K11" i="5"/>
  <c r="K13" i="5"/>
  <c r="K14" i="5"/>
  <c r="K15" i="5"/>
  <c r="K16" i="5"/>
  <c r="K19" i="5"/>
  <c r="K20" i="5"/>
  <c r="K22" i="5"/>
  <c r="K23" i="5"/>
  <c r="K24" i="5"/>
  <c r="K25" i="5"/>
  <c r="K26" i="5"/>
  <c r="K27" i="5"/>
  <c r="K28" i="5"/>
  <c r="K29" i="5"/>
  <c r="K31" i="5"/>
  <c r="K32" i="5"/>
  <c r="K33" i="5"/>
  <c r="K34" i="5"/>
  <c r="K35" i="5"/>
  <c r="K36" i="5"/>
  <c r="K37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G53" i="5"/>
  <c r="I13" i="10"/>
  <c r="H40" i="10"/>
  <c r="H41" i="10"/>
  <c r="H42" i="10"/>
  <c r="H43" i="10"/>
  <c r="H44" i="10"/>
  <c r="H46" i="10"/>
  <c r="H29" i="10"/>
  <c r="H28" i="10"/>
  <c r="H27" i="10"/>
  <c r="H26" i="10"/>
  <c r="F37" i="10"/>
  <c r="F44" i="10"/>
  <c r="F46" i="10"/>
  <c r="G44" i="10"/>
  <c r="G46" i="10"/>
  <c r="F30" i="10"/>
  <c r="H30" i="10"/>
  <c r="G53" i="2" l="1"/>
  <c r="I10" i="10" s="1"/>
  <c r="H12" i="10" s="1"/>
  <c r="H11" i="10" l="1"/>
  <c r="H10" i="10"/>
  <c r="H14" i="10"/>
  <c r="H13" i="10"/>
  <c r="H15" i="10" l="1"/>
  <c r="H23" i="10" s="1"/>
  <c r="H48" i="10" s="1"/>
</calcChain>
</file>

<file path=xl/sharedStrings.xml><?xml version="1.0" encoding="utf-8"?>
<sst xmlns="http://schemas.openxmlformats.org/spreadsheetml/2006/main" count="638" uniqueCount="108">
  <si>
    <t xml:space="preserve">Evaluation einer Lektion                                                                                     </t>
  </si>
  <si>
    <t>Praktikant/Praktikantin:</t>
  </si>
  <si>
    <t>Religionspädagogisches Praktikum Teil 2</t>
  </si>
  <si>
    <t>Mentor/Mentorin Name:</t>
  </si>
  <si>
    <t>E-Mail:</t>
  </si>
  <si>
    <t>Lektion</t>
  </si>
  <si>
    <t>Datum:</t>
  </si>
  <si>
    <t>Nein</t>
  </si>
  <si>
    <t>Ja</t>
  </si>
  <si>
    <t>Unterrichtsziele/Kompetenzen</t>
  </si>
  <si>
    <t>1. Zielformulierung/Kompetenzen von den SuS her ("Schüleraktiv")</t>
  </si>
  <si>
    <t>2. Ziele/Kompetenzen entsprechen den SuS (altersgemäss, erreichbar)</t>
  </si>
  <si>
    <t>3. Ein Hauptziel/Hauptkompetenz, mehrere Teilziele/Teilkompetenzen</t>
  </si>
  <si>
    <t>4. Das Hauptziel/die Hauptkompetenz wird von den SuS erreicht</t>
  </si>
  <si>
    <t>5. Das Erreichen des Hauptziels/der Hauptkompetenz wird kontrolliert</t>
  </si>
  <si>
    <t>Didaktisches Vorgehen</t>
  </si>
  <si>
    <t>7. Die Lektion ist in klar erkennbaren Phasen aufgebaut</t>
  </si>
  <si>
    <t>9. Ein Thema, ein roter Faden bindet die ganze Lektion zusammen</t>
  </si>
  <si>
    <t>10. Die Behandlung des Inhaltes spricht die SuS an, ist für sie zugänglich</t>
  </si>
  <si>
    <t>11. Erlebnisbereiche, Erfahrungen der SuS werden thematisiert</t>
  </si>
  <si>
    <t>12. Lernschwierigkeiten/Widerstände der SuS werden berücksichtigt (Bsp. Wunder)</t>
  </si>
  <si>
    <t>13. Der Inhalt ist fachlich/theologisch richtig begründet und reflektiert</t>
  </si>
  <si>
    <t>Methodisches Vorgehen</t>
  </si>
  <si>
    <t>14. Motivation spricht die SuS an</t>
  </si>
  <si>
    <t>15. Visuelle Hilfsmittel (Anschauungsmaterial, Bilder…) werden eingesetzt</t>
  </si>
  <si>
    <t>16. Schwerverständliche Begriffe werden vorgängig erklärt</t>
  </si>
  <si>
    <t>17. Die SuS werden aktiviert in den Bereichen Kopf/Herz/Hand</t>
  </si>
  <si>
    <t>18. Medien werden in gutem Mass eingesetzt</t>
  </si>
  <si>
    <t>19. Medien sind aussagekräftig und altersgemäss</t>
  </si>
  <si>
    <t>20. Medien sind sauber dargestellt (Bsp.: fehlerfreie Arbeitsblätter)</t>
  </si>
  <si>
    <t>21. Die Zeiteinteilung wird eingehalten oder begründet und sinnvoll abgeändert</t>
  </si>
  <si>
    <t>Klassenführung</t>
  </si>
  <si>
    <t>22. Klare Arbeitsaufträge (bei Gruppen ev. schriftlich)</t>
  </si>
  <si>
    <t>23. Sinn und Ziel einzelner Arbeitsschritte werden genannt</t>
  </si>
  <si>
    <t>24. Gleichmässige Zuwendung zu allen SuS</t>
  </si>
  <si>
    <t>25. Übersicht über die ganze Klasse</t>
  </si>
  <si>
    <t>26. Verhalten des Unterrichtenden: verständnisvoll, freundlich, bestimmt</t>
  </si>
  <si>
    <t>27. Ergreift sinnvolle und rechtzeitige disziplinarische Massnahmen</t>
  </si>
  <si>
    <t>28. Die SuS beteiligen sich interessiert am Unterricht (sind innerlich dabei)</t>
  </si>
  <si>
    <t>Auftreten</t>
  </si>
  <si>
    <t>29. wirkt echt</t>
  </si>
  <si>
    <t>31. geht auf SuS-Impulse ein</t>
  </si>
  <si>
    <t>32. humorvoll</t>
  </si>
  <si>
    <t>33. reagiert flexibel auf unerwartete Situationen</t>
  </si>
  <si>
    <t>34. setzt sich durch (Festigkeit, natürliche Autorität)</t>
  </si>
  <si>
    <t>35. vermittelt eine Atmosphäre des Vertrauens gegenüber den SuS</t>
  </si>
  <si>
    <t xml:space="preserve">36. zeigt den SuS Wertschätzung </t>
  </si>
  <si>
    <t xml:space="preserve">37. Augenkontakt (Nein: auf Blatt fixiert / Ja: direkt, den SuS zugewandt)                   </t>
  </si>
  <si>
    <t xml:space="preserve">38. Stimme (Nein: monoton / Ja: lebendig)                                              </t>
  </si>
  <si>
    <t xml:space="preserve">39. Sprache (Nein: stockend, lange Pausen / Ja: fliessend, packend)               </t>
  </si>
  <si>
    <t xml:space="preserve">40. Lautstärke (Nein: zu laut, zu leise / Ja: der Situation angepasst)                           </t>
  </si>
  <si>
    <t xml:space="preserve">41. Haltung (Nein: zurückhaltend, unsicher / Ja: sicher, frisch, aufgestellt)                  </t>
  </si>
  <si>
    <t>Note:</t>
  </si>
  <si>
    <t>Berichte Gemeindepraktikum/ Erfahrungsnote:</t>
  </si>
  <si>
    <t>Besuche:</t>
  </si>
  <si>
    <t xml:space="preserve">1. </t>
  </si>
  <si>
    <t xml:space="preserve">2. </t>
  </si>
  <si>
    <t>1.</t>
  </si>
  <si>
    <t>3.</t>
  </si>
  <si>
    <t>Gesamtnote Unterrichtspraxis</t>
  </si>
  <si>
    <t>Erfahrungsnote gesamt (Gemeindepraktikum und Unterrichtspraxis)</t>
  </si>
  <si>
    <t>Gesamtnote: Lektionenreihe (Theorie)</t>
  </si>
  <si>
    <t>2.1 Motivationsphase</t>
  </si>
  <si>
    <t>2.2 Informationsphase</t>
  </si>
  <si>
    <t>2.3 Entdeckungsphase</t>
  </si>
  <si>
    <t>2.4 Verarbeitung / Anwendung, Transfer</t>
  </si>
  <si>
    <t>Note 2: Ablauf der Lektion</t>
  </si>
  <si>
    <t>3. Didaktisch-Methodische Fähigkeiten</t>
  </si>
  <si>
    <t>3.1 Erreichen des Lernziels/Kompetenzen</t>
  </si>
  <si>
    <t>3.2 Klassenführung (Lehrerhaltung, Disziplin, Zeiteinteilung)</t>
  </si>
  <si>
    <t>3.3 Einbezug und Aktivierung der Schüler</t>
  </si>
  <si>
    <t>3.4 Einsatz von Medien / Hilfsmittel</t>
  </si>
  <si>
    <t>Note 3: Didaktisch-Methodische Fähigkeiten</t>
  </si>
  <si>
    <t>6. Die Lektion ist abwechslungsreich rhythmisiert (Plenum, Partner…)</t>
  </si>
  <si>
    <t>Name:</t>
  </si>
  <si>
    <t>Religionspädagogisches Praktikum Teil 3</t>
  </si>
  <si>
    <t>Student/Studentin</t>
  </si>
  <si>
    <t>Mentor/Mentorin Gemeindepraktikum</t>
  </si>
  <si>
    <t>Name</t>
  </si>
  <si>
    <t>E-Mail</t>
  </si>
  <si>
    <t>1.1 Theologischer Gehalt, Fachwissenschaftlicher Gehalt</t>
  </si>
  <si>
    <t>1.3 Lektionenreihe und Probelektion: Aufbau, Stoffgliederung, Übersichtlichkeit</t>
  </si>
  <si>
    <t>1.4 Präsentation, Rechtschreibung, Vollständigkeit (Bibliographie, Arbeitsblätter)</t>
  </si>
  <si>
    <t>30. kommt an de SuS heran (kontaktfähig)</t>
  </si>
  <si>
    <t>Mentor/Mentorin Begl. Unterrichtspraxis</t>
  </si>
  <si>
    <t>Experte/-in Unterricht</t>
  </si>
  <si>
    <t>1.2 Didaktischer Gehalt (Analyse, didaktisches Spielfeld, Entscheidungen, Zielformulierungen/Kompetenzen)</t>
  </si>
  <si>
    <t>Mentor/-in:</t>
  </si>
  <si>
    <t>Mentor/-in</t>
  </si>
  <si>
    <t>Mentor/-in/-in</t>
  </si>
  <si>
    <t>Experte/-in</t>
  </si>
  <si>
    <t>4.</t>
  </si>
  <si>
    <t>5.</t>
  </si>
  <si>
    <t>Gesamtnote Gemeindepraktikum (Mittelwert der 3 besten Noten)</t>
  </si>
  <si>
    <t>Schuljahr:</t>
  </si>
  <si>
    <t>ev. 3. (nicht Probelektion)</t>
  </si>
  <si>
    <t>Unterrichtsort:</t>
  </si>
  <si>
    <t>Praxis gesamt: Erfahrungsnote und Probelektion (gerundet auf halbe Noten)</t>
  </si>
  <si>
    <t>Begleitete Unterrichtspraxis:</t>
  </si>
  <si>
    <t>1. Lektionenreihe (Katechetikarbeit)</t>
  </si>
  <si>
    <t>Prüfungslektion</t>
  </si>
  <si>
    <t>2. Prüfungslektion: Ablauf in Phasen</t>
  </si>
  <si>
    <t>Note 2+3 Gesamtnote Prüfungslektion</t>
  </si>
  <si>
    <t xml:space="preserve">Begleitete Unterrichtspraxis (Notenblatt)  </t>
  </si>
  <si>
    <t>Praktikant:in Name:</t>
  </si>
  <si>
    <t>Mentor:in</t>
  </si>
  <si>
    <t>Felix Studer / Joël Studer: Arbeitsmappe Religionspädagogik</t>
  </si>
  <si>
    <t>8. Die Phasen werden durch bewusste Übergänge miteinander verknüpft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</si>
</sst>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indexed="8"/>
      <name val="Calibri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9.5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0"/>
      <color theme="4"/>
      <name val="Calibri"/>
      <family val="2"/>
    </font>
    <font>
      <b/>
      <sz val="10"/>
      <color theme="3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">
    <xf numFmtId="0" fontId="0" fillId="0" borderId="0" applyNumberFormat="0" applyFill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NumberFormat="1"/>
    <xf numFmtId="0" fontId="3" fillId="2" borderId="0" xfId="0" applyFont="1" applyFill="1" applyBorder="1"/>
    <xf numFmtId="49" fontId="4" fillId="2" borderId="0" xfId="0" applyNumberFormat="1" applyFont="1" applyFill="1" applyBorder="1"/>
    <xf numFmtId="0" fontId="4" fillId="2" borderId="0" xfId="0" applyFont="1" applyFill="1" applyBorder="1"/>
    <xf numFmtId="0" fontId="0" fillId="2" borderId="0" xfId="0" applyFill="1" applyBorder="1"/>
    <xf numFmtId="49" fontId="6" fillId="2" borderId="0" xfId="0" applyNumberFormat="1" applyFont="1" applyFill="1" applyBorder="1"/>
    <xf numFmtId="0" fontId="6" fillId="2" borderId="0" xfId="0" applyFont="1" applyFill="1" applyBorder="1"/>
    <xf numFmtId="0" fontId="5" fillId="0" borderId="0" xfId="0" applyFont="1" applyBorder="1"/>
    <xf numFmtId="49" fontId="0" fillId="0" borderId="0" xfId="0" applyNumberFormat="1" applyBorder="1"/>
    <xf numFmtId="0" fontId="7" fillId="0" borderId="0" xfId="0" applyFont="1" applyBorder="1"/>
    <xf numFmtId="0" fontId="7" fillId="2" borderId="0" xfId="0" applyFont="1" applyFill="1" applyBorder="1"/>
    <xf numFmtId="0" fontId="7" fillId="2" borderId="3" xfId="0" applyFont="1" applyFill="1" applyBorder="1" applyAlignment="1">
      <alignment horizontal="left"/>
    </xf>
    <xf numFmtId="0" fontId="0" fillId="0" borderId="0" xfId="0" applyBorder="1"/>
    <xf numFmtId="49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9" fontId="3" fillId="0" borderId="1" xfId="0" applyNumberFormat="1" applyFont="1" applyBorder="1"/>
    <xf numFmtId="0" fontId="0" fillId="2" borderId="1" xfId="0" applyFill="1" applyBorder="1"/>
    <xf numFmtId="0" fontId="6" fillId="2" borderId="1" xfId="0" applyFont="1" applyFill="1" applyBorder="1"/>
    <xf numFmtId="49" fontId="7" fillId="0" borderId="2" xfId="0" applyNumberFormat="1" applyFont="1" applyBorder="1"/>
    <xf numFmtId="0" fontId="0" fillId="2" borderId="2" xfId="0" applyFill="1" applyBorder="1"/>
    <xf numFmtId="0" fontId="0" fillId="2" borderId="4" xfId="0" applyFill="1" applyBorder="1"/>
    <xf numFmtId="0" fontId="7" fillId="2" borderId="8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2" borderId="8" xfId="0" applyFill="1" applyBorder="1"/>
    <xf numFmtId="49" fontId="3" fillId="0" borderId="2" xfId="0" applyNumberFormat="1" applyFont="1" applyBorder="1"/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49" fontId="3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0" fillId="2" borderId="9" xfId="0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14" fontId="7" fillId="2" borderId="16" xfId="0" applyNumberFormat="1" applyFont="1" applyFill="1" applyBorder="1" applyAlignment="1">
      <alignment horizontal="left" vertical="center"/>
    </xf>
    <xf numFmtId="14" fontId="7" fillId="2" borderId="16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49" fontId="7" fillId="2" borderId="18" xfId="0" applyNumberFormat="1" applyFont="1" applyFill="1" applyBorder="1" applyAlignment="1">
      <alignment horizontal="left" vertical="center"/>
    </xf>
    <xf numFmtId="0" fontId="0" fillId="0" borderId="19" xfId="0" applyBorder="1"/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49" fontId="2" fillId="3" borderId="0" xfId="0" applyNumberFormat="1" applyFont="1" applyFill="1" applyBorder="1"/>
    <xf numFmtId="49" fontId="5" fillId="3" borderId="0" xfId="0" applyNumberFormat="1" applyFont="1" applyFill="1" applyBorder="1"/>
    <xf numFmtId="49" fontId="2" fillId="4" borderId="0" xfId="0" applyNumberFormat="1" applyFont="1" applyFill="1" applyBorder="1"/>
    <xf numFmtId="49" fontId="5" fillId="4" borderId="0" xfId="0" applyNumberFormat="1" applyFont="1" applyFill="1" applyBorder="1"/>
    <xf numFmtId="0" fontId="11" fillId="0" borderId="0" xfId="0" applyFont="1" applyBorder="1"/>
    <xf numFmtId="49" fontId="0" fillId="2" borderId="9" xfId="0" applyNumberForma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0" borderId="0" xfId="0" applyNumberFormat="1" applyFont="1" applyBorder="1"/>
    <xf numFmtId="0" fontId="0" fillId="0" borderId="0" xfId="0" applyNumberFormat="1" applyBorder="1"/>
    <xf numFmtId="49" fontId="2" fillId="2" borderId="16" xfId="0" applyNumberFormat="1" applyFont="1" applyFill="1" applyBorder="1"/>
    <xf numFmtId="49" fontId="7" fillId="2" borderId="20" xfId="0" applyNumberFormat="1" applyFont="1" applyFill="1" applyBorder="1" applyAlignment="1">
      <alignment vertical="center"/>
    </xf>
    <xf numFmtId="49" fontId="7" fillId="0" borderId="0" xfId="0" applyNumberFormat="1" applyFont="1" applyBorder="1"/>
    <xf numFmtId="0" fontId="7" fillId="0" borderId="0" xfId="0" applyNumberFormat="1" applyFont="1" applyBorder="1"/>
    <xf numFmtId="49" fontId="2" fillId="0" borderId="0" xfId="0" applyNumberFormat="1" applyFont="1" applyFill="1" applyBorder="1"/>
    <xf numFmtId="49" fontId="5" fillId="0" borderId="0" xfId="0" applyNumberFormat="1" applyFont="1" applyFill="1" applyBorder="1"/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3" fillId="2" borderId="16" xfId="0" applyNumberFormat="1" applyFont="1" applyFill="1" applyBorder="1" applyAlignment="1">
      <alignment horizontal="left" vertical="center" wrapText="1"/>
    </xf>
    <xf numFmtId="49" fontId="7" fillId="2" borderId="24" xfId="0" applyNumberFormat="1" applyFont="1" applyFill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/>
    <xf numFmtId="49" fontId="2" fillId="2" borderId="9" xfId="0" applyNumberFormat="1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7" fillId="5" borderId="35" xfId="0" applyNumberFormat="1" applyFont="1" applyFill="1" applyBorder="1" applyAlignment="1">
      <alignment horizontal="left" vertical="center"/>
    </xf>
    <xf numFmtId="49" fontId="7" fillId="5" borderId="17" xfId="0" applyNumberFormat="1" applyFont="1" applyFill="1" applyBorder="1" applyAlignment="1">
      <alignment horizontal="left" vertical="center"/>
    </xf>
    <xf numFmtId="49" fontId="3" fillId="5" borderId="17" xfId="0" applyNumberFormat="1" applyFont="1" applyFill="1" applyBorder="1" applyAlignment="1">
      <alignment vertical="center"/>
    </xf>
    <xf numFmtId="49" fontId="7" fillId="5" borderId="20" xfId="0" applyNumberFormat="1" applyFont="1" applyFill="1" applyBorder="1" applyAlignment="1">
      <alignment horizontal="left" vertical="center"/>
    </xf>
    <xf numFmtId="49" fontId="7" fillId="5" borderId="18" xfId="0" applyNumberFormat="1" applyFont="1" applyFill="1" applyBorder="1" applyAlignment="1">
      <alignment horizontal="left" vertical="center"/>
    </xf>
    <xf numFmtId="49" fontId="7" fillId="5" borderId="39" xfId="0" applyNumberFormat="1" applyFont="1" applyFill="1" applyBorder="1" applyAlignment="1">
      <alignment vertical="center"/>
    </xf>
    <xf numFmtId="14" fontId="7" fillId="5" borderId="43" xfId="0" applyNumberFormat="1" applyFont="1" applyFill="1" applyBorder="1" applyAlignment="1" applyProtection="1">
      <alignment vertical="center"/>
      <protection locked="0"/>
    </xf>
    <xf numFmtId="0" fontId="7" fillId="5" borderId="43" xfId="0" applyFont="1" applyFill="1" applyBorder="1" applyAlignment="1" applyProtection="1">
      <alignment horizontal="left" vertical="center"/>
      <protection locked="0"/>
    </xf>
    <xf numFmtId="49" fontId="7" fillId="5" borderId="26" xfId="0" applyNumberFormat="1" applyFont="1" applyFill="1" applyBorder="1" applyAlignment="1">
      <alignment horizontal="left" vertical="center"/>
    </xf>
    <xf numFmtId="0" fontId="7" fillId="5" borderId="6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horizontal="left" vertical="center"/>
      <protection locked="0"/>
    </xf>
    <xf numFmtId="49" fontId="7" fillId="5" borderId="26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 applyProtection="1">
      <alignment vertical="center"/>
      <protection locked="0"/>
    </xf>
    <xf numFmtId="0" fontId="7" fillId="5" borderId="13" xfId="0" applyFont="1" applyFill="1" applyBorder="1" applyAlignment="1" applyProtection="1">
      <alignment horizontal="left" vertical="center"/>
      <protection locked="0"/>
    </xf>
    <xf numFmtId="49" fontId="7" fillId="6" borderId="15" xfId="0" applyNumberFormat="1" applyFont="1" applyFill="1" applyBorder="1" applyAlignment="1">
      <alignment vertical="center"/>
    </xf>
    <xf numFmtId="49" fontId="7" fillId="6" borderId="35" xfId="0" applyNumberFormat="1" applyFont="1" applyFill="1" applyBorder="1" applyAlignment="1">
      <alignment vertical="center"/>
    </xf>
    <xf numFmtId="49" fontId="7" fillId="6" borderId="16" xfId="0" applyNumberFormat="1" applyFont="1" applyFill="1" applyBorder="1" applyAlignment="1">
      <alignment vertical="center"/>
    </xf>
    <xf numFmtId="49" fontId="3" fillId="6" borderId="17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left" vertical="center"/>
    </xf>
    <xf numFmtId="49" fontId="7" fillId="6" borderId="18" xfId="0" applyNumberFormat="1" applyFont="1" applyFill="1" applyBorder="1" applyAlignment="1">
      <alignment vertical="center"/>
    </xf>
    <xf numFmtId="49" fontId="7" fillId="6" borderId="39" xfId="0" applyNumberFormat="1" applyFont="1" applyFill="1" applyBorder="1" applyAlignment="1">
      <alignment vertical="center"/>
    </xf>
    <xf numFmtId="14" fontId="7" fillId="6" borderId="43" xfId="0" applyNumberFormat="1" applyFont="1" applyFill="1" applyBorder="1" applyAlignment="1" applyProtection="1">
      <alignment horizontal="left" vertical="center"/>
      <protection locked="0"/>
    </xf>
    <xf numFmtId="14" fontId="7" fillId="6" borderId="43" xfId="0" applyNumberFormat="1" applyFont="1" applyFill="1" applyBorder="1" applyAlignment="1" applyProtection="1">
      <alignment vertical="center"/>
      <protection locked="0"/>
    </xf>
    <xf numFmtId="49" fontId="7" fillId="6" borderId="26" xfId="0" applyNumberFormat="1" applyFont="1" applyFill="1" applyBorder="1" applyAlignment="1">
      <alignment vertical="center"/>
    </xf>
    <xf numFmtId="14" fontId="7" fillId="6" borderId="6" xfId="0" applyNumberFormat="1" applyFont="1" applyFill="1" applyBorder="1" applyAlignment="1" applyProtection="1">
      <alignment horizontal="left" vertical="center"/>
      <protection locked="0"/>
    </xf>
    <xf numFmtId="14" fontId="7" fillId="6" borderId="6" xfId="0" applyNumberFormat="1" applyFont="1" applyFill="1" applyBorder="1" applyAlignment="1" applyProtection="1">
      <alignment vertical="center"/>
      <protection locked="0"/>
    </xf>
    <xf numFmtId="49" fontId="7" fillId="6" borderId="28" xfId="0" applyNumberFormat="1" applyFont="1" applyFill="1" applyBorder="1" applyAlignment="1">
      <alignment vertical="center"/>
    </xf>
    <xf numFmtId="14" fontId="7" fillId="6" borderId="13" xfId="0" applyNumberFormat="1" applyFont="1" applyFill="1" applyBorder="1" applyAlignment="1" applyProtection="1">
      <alignment horizontal="left" vertical="center"/>
      <protection locked="0"/>
    </xf>
    <xf numFmtId="14" fontId="7" fillId="6" borderId="13" xfId="0" applyNumberFormat="1" applyFont="1" applyFill="1" applyBorder="1" applyAlignment="1" applyProtection="1">
      <alignment vertical="center"/>
      <protection locked="0"/>
    </xf>
    <xf numFmtId="49" fontId="15" fillId="2" borderId="16" xfId="0" applyNumberFormat="1" applyFont="1" applyFill="1" applyBorder="1" applyAlignment="1">
      <alignment horizontal="left" vertical="center" wrapText="1"/>
    </xf>
    <xf numFmtId="0" fontId="16" fillId="2" borderId="18" xfId="0" applyNumberFormat="1" applyFont="1" applyFill="1" applyBorder="1" applyAlignment="1">
      <alignment horizontal="center" vertical="center"/>
    </xf>
    <xf numFmtId="164" fontId="7" fillId="5" borderId="31" xfId="0" applyNumberFormat="1" applyFont="1" applyFill="1" applyBorder="1" applyAlignment="1">
      <alignment horizontal="center" vertical="center"/>
    </xf>
    <xf numFmtId="164" fontId="3" fillId="5" borderId="18" xfId="0" applyNumberFormat="1" applyFont="1" applyFill="1" applyBorder="1" applyAlignment="1">
      <alignment horizontal="center" vertical="center"/>
    </xf>
    <xf numFmtId="164" fontId="7" fillId="6" borderId="31" xfId="0" applyNumberFormat="1" applyFont="1" applyFill="1" applyBorder="1" applyAlignment="1">
      <alignment horizontal="center" vertical="center"/>
    </xf>
    <xf numFmtId="164" fontId="7" fillId="6" borderId="14" xfId="0" applyNumberFormat="1" applyFont="1" applyFill="1" applyBorder="1" applyAlignment="1">
      <alignment horizontal="center" vertical="center"/>
    </xf>
    <xf numFmtId="164" fontId="3" fillId="6" borderId="18" xfId="0" applyNumberFormat="1" applyFont="1" applyFill="1" applyBorder="1" applyAlignment="1">
      <alignment horizontal="center" vertical="center"/>
    </xf>
    <xf numFmtId="164" fontId="15" fillId="2" borderId="18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 applyAlignment="1">
      <alignment horizontal="center" vertical="center"/>
    </xf>
    <xf numFmtId="2" fontId="7" fillId="2" borderId="32" xfId="0" applyNumberFormat="1" applyFont="1" applyFill="1" applyBorder="1" applyAlignment="1">
      <alignment horizontal="center" vertical="center"/>
    </xf>
    <xf numFmtId="49" fontId="7" fillId="5" borderId="41" xfId="0" applyNumberFormat="1" applyFont="1" applyFill="1" applyBorder="1" applyAlignment="1" applyProtection="1">
      <alignment vertical="center"/>
      <protection locked="0"/>
    </xf>
    <xf numFmtId="49" fontId="7" fillId="5" borderId="42" xfId="0" applyNumberFormat="1" applyFont="1" applyFill="1" applyBorder="1" applyAlignment="1" applyProtection="1">
      <alignment vertical="center"/>
      <protection locked="0"/>
    </xf>
    <xf numFmtId="49" fontId="7" fillId="5" borderId="24" xfId="0" applyNumberFormat="1" applyFont="1" applyFill="1" applyBorder="1" applyAlignment="1" applyProtection="1">
      <alignment horizontal="left" vertical="center"/>
      <protection locked="0"/>
    </xf>
    <xf numFmtId="49" fontId="7" fillId="5" borderId="33" xfId="0" applyNumberFormat="1" applyFont="1" applyFill="1" applyBorder="1" applyAlignment="1" applyProtection="1">
      <alignment horizontal="left" vertical="center"/>
      <protection locked="0"/>
    </xf>
    <xf numFmtId="49" fontId="7" fillId="5" borderId="33" xfId="0" applyNumberFormat="1" applyFont="1" applyFill="1" applyBorder="1" applyAlignment="1" applyProtection="1">
      <alignment vertical="center"/>
      <protection locked="0"/>
    </xf>
    <xf numFmtId="49" fontId="7" fillId="5" borderId="24" xfId="0" applyNumberFormat="1" applyFont="1" applyFill="1" applyBorder="1" applyAlignment="1" applyProtection="1">
      <alignment vertical="center"/>
      <protection locked="0"/>
    </xf>
    <xf numFmtId="49" fontId="7" fillId="5" borderId="25" xfId="0" applyNumberFormat="1" applyFont="1" applyFill="1" applyBorder="1" applyAlignment="1" applyProtection="1">
      <alignment vertical="center"/>
      <protection locked="0"/>
    </xf>
    <xf numFmtId="49" fontId="7" fillId="5" borderId="34" xfId="0" applyNumberFormat="1" applyFont="1" applyFill="1" applyBorder="1" applyAlignment="1" applyProtection="1">
      <alignment vertical="center"/>
      <protection locked="0"/>
    </xf>
    <xf numFmtId="49" fontId="7" fillId="6" borderId="41" xfId="0" applyNumberFormat="1" applyFont="1" applyFill="1" applyBorder="1" applyAlignment="1" applyProtection="1">
      <alignment vertical="center"/>
      <protection locked="0"/>
    </xf>
    <xf numFmtId="49" fontId="7" fillId="6" borderId="40" xfId="0" applyNumberFormat="1" applyFont="1" applyFill="1" applyBorder="1" applyAlignment="1" applyProtection="1">
      <alignment vertical="center"/>
      <protection locked="0"/>
    </xf>
    <xf numFmtId="49" fontId="7" fillId="6" borderId="24" xfId="0" applyNumberFormat="1" applyFont="1" applyFill="1" applyBorder="1" applyAlignment="1" applyProtection="1">
      <alignment vertical="center"/>
      <protection locked="0"/>
    </xf>
    <xf numFmtId="49" fontId="7" fillId="6" borderId="37" xfId="0" applyNumberFormat="1" applyFont="1" applyFill="1" applyBorder="1" applyAlignment="1" applyProtection="1">
      <alignment vertical="center"/>
      <protection locked="0"/>
    </xf>
    <xf numFmtId="49" fontId="7" fillId="6" borderId="25" xfId="0" applyNumberFormat="1" applyFont="1" applyFill="1" applyBorder="1" applyAlignment="1" applyProtection="1">
      <alignment vertical="center"/>
      <protection locked="0"/>
    </xf>
    <xf numFmtId="49" fontId="7" fillId="6" borderId="38" xfId="0" applyNumberFormat="1" applyFont="1" applyFill="1" applyBorder="1" applyAlignment="1" applyProtection="1">
      <alignment vertical="center"/>
      <protection locked="0"/>
    </xf>
    <xf numFmtId="164" fontId="3" fillId="2" borderId="35" xfId="0" applyNumberFormat="1" applyFont="1" applyFill="1" applyBorder="1" applyAlignment="1">
      <alignment horizontal="center" vertical="center"/>
    </xf>
    <xf numFmtId="164" fontId="3" fillId="2" borderId="44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center" vertical="center"/>
    </xf>
    <xf numFmtId="49" fontId="7" fillId="6" borderId="30" xfId="0" applyNumberFormat="1" applyFont="1" applyFill="1" applyBorder="1" applyAlignment="1" applyProtection="1">
      <alignment vertical="center"/>
      <protection locked="0"/>
    </xf>
    <xf numFmtId="49" fontId="17" fillId="2" borderId="16" xfId="0" applyNumberFormat="1" applyFont="1" applyFill="1" applyBorder="1" applyAlignment="1">
      <alignment horizontal="left"/>
    </xf>
    <xf numFmtId="0" fontId="19" fillId="2" borderId="6" xfId="0" applyFont="1" applyFill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4" fontId="7" fillId="2" borderId="2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64" fontId="8" fillId="2" borderId="0" xfId="0" applyNumberFormat="1" applyFont="1" applyFill="1" applyBorder="1" applyAlignment="1">
      <alignment horizontal="left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9" fontId="3" fillId="6" borderId="15" xfId="0" applyNumberFormat="1" applyFont="1" applyFill="1" applyBorder="1" applyAlignment="1">
      <alignment horizontal="left" vertical="center"/>
    </xf>
    <xf numFmtId="49" fontId="3" fillId="6" borderId="16" xfId="0" applyNumberFormat="1" applyFont="1" applyFill="1" applyBorder="1" applyAlignment="1">
      <alignment horizontal="left" vertical="center"/>
    </xf>
    <xf numFmtId="49" fontId="3" fillId="6" borderId="17" xfId="0" applyNumberFormat="1" applyFont="1" applyFill="1" applyBorder="1" applyAlignment="1">
      <alignment horizontal="left" vertical="center"/>
    </xf>
    <xf numFmtId="49" fontId="7" fillId="2" borderId="26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24" xfId="0" applyNumberFormat="1" applyFont="1" applyFill="1" applyBorder="1" applyAlignment="1">
      <alignment horizontal="left" vertical="center" wrapText="1"/>
    </xf>
    <xf numFmtId="49" fontId="7" fillId="2" borderId="28" xfId="0" applyNumberFormat="1" applyFont="1" applyFill="1" applyBorder="1" applyAlignment="1">
      <alignment horizontal="left" vertical="center" wrapText="1"/>
    </xf>
    <xf numFmtId="49" fontId="7" fillId="2" borderId="30" xfId="0" applyNumberFormat="1" applyFont="1" applyFill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left"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15" fillId="2" borderId="15" xfId="0" applyNumberFormat="1" applyFont="1" applyFill="1" applyBorder="1" applyAlignment="1">
      <alignment horizontal="lef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 wrapText="1"/>
    </xf>
    <xf numFmtId="49" fontId="3" fillId="5" borderId="15" xfId="0" applyNumberFormat="1" applyFont="1" applyFill="1" applyBorder="1" applyAlignment="1">
      <alignment horizontal="left" vertical="center"/>
    </xf>
    <xf numFmtId="49" fontId="3" fillId="5" borderId="16" xfId="0" applyNumberFormat="1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49" fontId="7" fillId="5" borderId="36" xfId="0" applyNumberFormat="1" applyFont="1" applyFill="1" applyBorder="1" applyAlignment="1" applyProtection="1">
      <alignment horizontal="left" vertical="center"/>
      <protection locked="0"/>
    </xf>
    <xf numFmtId="49" fontId="7" fillId="5" borderId="29" xfId="0" applyNumberFormat="1" applyFont="1" applyFill="1" applyBorder="1" applyAlignment="1" applyProtection="1">
      <alignment horizontal="left" vertical="center"/>
      <protection locked="0"/>
    </xf>
    <xf numFmtId="49" fontId="7" fillId="5" borderId="37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38" xfId="0" applyNumberFormat="1" applyFont="1" applyFill="1" applyBorder="1" applyAlignment="1" applyProtection="1">
      <alignment horizontal="left" vertical="center"/>
      <protection locked="0"/>
    </xf>
    <xf numFmtId="49" fontId="7" fillId="5" borderId="30" xfId="0" applyNumberFormat="1" applyFont="1" applyFill="1" applyBorder="1" applyAlignment="1" applyProtection="1">
      <alignment horizontal="left" vertical="center"/>
      <protection locked="0"/>
    </xf>
    <xf numFmtId="49" fontId="7" fillId="6" borderId="36" xfId="0" applyNumberFormat="1" applyFont="1" applyFill="1" applyBorder="1" applyAlignment="1" applyProtection="1">
      <alignment horizontal="left" vertical="center"/>
      <protection locked="0"/>
    </xf>
    <xf numFmtId="49" fontId="7" fillId="6" borderId="29" xfId="0" applyNumberFormat="1" applyFont="1" applyFill="1" applyBorder="1" applyAlignment="1" applyProtection="1">
      <alignment horizontal="left" vertical="center"/>
      <protection locked="0"/>
    </xf>
    <xf numFmtId="49" fontId="7" fillId="6" borderId="37" xfId="0" applyNumberFormat="1" applyFont="1" applyFill="1" applyBorder="1" applyAlignment="1" applyProtection="1">
      <alignment horizontal="left" vertical="center"/>
      <protection locked="0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27" xfId="0" applyNumberFormat="1" applyFont="1" applyFill="1" applyBorder="1" applyAlignment="1">
      <alignment horizontal="left" vertical="center" wrapText="1"/>
    </xf>
    <xf numFmtId="49" fontId="7" fillId="2" borderId="29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49" fontId="15" fillId="2" borderId="15" xfId="0" applyNumberFormat="1" applyFont="1" applyFill="1" applyBorder="1" applyAlignment="1">
      <alignment horizontal="left" vertical="center"/>
    </xf>
    <xf numFmtId="49" fontId="15" fillId="2" borderId="16" xfId="0" applyNumberFormat="1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</cellXfs>
  <cellStyles count="7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9E2F3"/>
      <rgbColor rgb="00AAAAAA"/>
      <rgbColor rgb="00FF0000"/>
      <rgbColor rgb="00FFFF00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</xdr:grpSpPr>
      <xdr:sp macro="" textlink="">
        <xdr:nvSpPr>
          <xdr:cNvPr id="1026" name="Oval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solidFill>
            <a:srgbClr val="ED7D31"/>
          </a:solidFill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/>
          </xdr:cNvSpPr>
        </xdr:nvSpPr>
        <xdr:spPr bwMode="auto">
          <a:xfrm>
            <a:off x="39362" y="29654"/>
            <a:ext cx="275606" cy="2950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rPr>
              <a:t>1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1028" name="Line 4" descr="Gerade Verbindung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48895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2" name="Grafik 1">
          <a:extLst>
            <a:ext uri="{FF2B5EF4-FFF2-40B4-BE49-F238E27FC236}">
              <a16:creationId xmlns:a16="http://schemas.microsoft.com/office/drawing/2014/main" id="{46AC33DC-C91F-42B3-B2AD-0212177E4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15538"/>
          <a:ext cx="1651452" cy="5524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2" name="Line 4" descr="Gerade Verbindung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4" name="Grafik 3">
          <a:extLst>
            <a:ext uri="{FF2B5EF4-FFF2-40B4-BE49-F238E27FC236}">
              <a16:creationId xmlns:a16="http://schemas.microsoft.com/office/drawing/2014/main" id="{CFB08E64-F5FB-7740-8696-19A620987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solidFill>
            <a:srgbClr val="ED7D31"/>
          </a:solidFill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/>
          </xdr:cNvSpPr>
        </xdr:nvSpPr>
        <xdr:spPr bwMode="auto">
          <a:xfrm>
            <a:off x="95543" y="46826"/>
            <a:ext cx="163244" cy="2606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rPr>
              <a:t>2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8" name="Grafik 7">
          <a:extLst>
            <a:ext uri="{FF2B5EF4-FFF2-40B4-BE49-F238E27FC236}">
              <a16:creationId xmlns:a16="http://schemas.microsoft.com/office/drawing/2014/main" id="{F9764583-28CF-A24A-AFEE-4197A091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solidFill>
            <a:srgbClr val="ED7D31"/>
          </a:solidFill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/>
          </xdr:cNvSpPr>
        </xdr:nvSpPr>
        <xdr:spPr bwMode="auto">
          <a:xfrm>
            <a:off x="95543" y="46826"/>
            <a:ext cx="163244" cy="2606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rPr>
              <a:t>3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A3C3C6D0-1DF5-ED45-ADB2-E4BE10959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solidFill>
            <a:srgbClr val="ED7D31"/>
          </a:solidFill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/>
          </xdr:cNvSpPr>
        </xdr:nvSpPr>
        <xdr:spPr bwMode="auto">
          <a:xfrm>
            <a:off x="92828" y="46826"/>
            <a:ext cx="168672" cy="2606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rPr>
              <a:t>4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9447ABFC-B11E-DB4C-A483-F8CAB9F21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solidFill>
            <a:srgbClr val="ED7D31"/>
          </a:solidFill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/>
          </xdr:cNvSpPr>
        </xdr:nvSpPr>
        <xdr:spPr bwMode="auto">
          <a:xfrm>
            <a:off x="95543" y="46826"/>
            <a:ext cx="163244" cy="2606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rPr>
              <a:t>5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9FD3EA2A-A1DB-6642-9D68-1D1BC192A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  <a:solidFill>
          <a:srgbClr val="9BBB59"/>
        </a:solidFill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grpFill/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>
              <a:solidFill>
                <a:schemeClr val="bg1"/>
              </a:solidFill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/>
          </xdr:cNvSpPr>
        </xdr:nvSpPr>
        <xdr:spPr bwMode="auto">
          <a:xfrm>
            <a:off x="95543" y="46826"/>
            <a:ext cx="163244" cy="260676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1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C0B868B8-FA6C-A44B-A1AE-97CB7E5D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838200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355600" cy="355600"/>
          <a:chOff x="0" y="0"/>
          <a:chExt cx="354330" cy="354330"/>
        </a:xfrm>
        <a:solidFill>
          <a:srgbClr val="9BBB59"/>
        </a:solidFill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grpFill/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>
              <a:solidFill>
                <a:schemeClr val="bg1"/>
              </a:solidFill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/>
          </xdr:cNvSpPr>
        </xdr:nvSpPr>
        <xdr:spPr bwMode="auto">
          <a:xfrm>
            <a:off x="95543" y="46826"/>
            <a:ext cx="163244" cy="260676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2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CF8AE86F-5848-6746-8E47-B74025CE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76200</xdr:rowOff>
    </xdr:from>
    <xdr:to>
      <xdr:col>0</xdr:col>
      <xdr:colOff>908050</xdr:colOff>
      <xdr:row>4</xdr:row>
      <xdr:rowOff>63500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482600" y="457200"/>
          <a:ext cx="425450" cy="355600"/>
          <a:chOff x="0" y="0"/>
          <a:chExt cx="354330" cy="354330"/>
        </a:xfrm>
        <a:solidFill>
          <a:srgbClr val="9BBB59"/>
        </a:solidFill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354330" cy="354330"/>
          </a:xfrm>
          <a:prstGeom prst="ellipse">
            <a:avLst/>
          </a:prstGeom>
          <a:grpFill/>
          <a:ln w="6350" cap="flat" cmpd="sng">
            <a:solidFill>
              <a:srgbClr val="4472C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de-DE">
              <a:solidFill>
                <a:schemeClr val="bg1"/>
              </a:solidFill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/>
          </xdr:cNvSpPr>
        </xdr:nvSpPr>
        <xdr:spPr bwMode="auto">
          <a:xfrm>
            <a:off x="21682" y="46826"/>
            <a:ext cx="310969" cy="26067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="" xmlns:a14="http://schemas.microsoft.com/office/drawing/2010/main" w="12700" cap="flat" cmpd="sng">
                <a:solidFill>
                  <a:srgbClr val="000000"/>
                </a:solidFill>
                <a:prstDash val="solid"/>
                <a:miter lim="400000"/>
                <a:headEnd type="none" w="med" len="med"/>
                <a:tailEnd type="none" w="med" len="med"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wrap="none" lIns="45720" tIns="45720" rIns="45720" bIns="45720" anchor="ctr" upright="1">
            <a:spAutoFit/>
          </a:bodyPr>
          <a:lstStyle/>
          <a:p>
            <a:pPr algn="ctr" rtl="0">
              <a:defRPr sz="1000"/>
            </a:pPr>
            <a:r>
              <a:rPr lang="de-DE" sz="11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3 (ev.)</a:t>
            </a:r>
          </a:p>
        </xdr:txBody>
      </xdr:sp>
    </xdr:grpSp>
    <xdr:clientData/>
  </xdr:twoCellAnchor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5" name="Line 4" descr="Gerade Verbindung 8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7" name="Grafik 6">
          <a:extLst>
            <a:ext uri="{FF2B5EF4-FFF2-40B4-BE49-F238E27FC236}">
              <a16:creationId xmlns:a16="http://schemas.microsoft.com/office/drawing/2014/main" id="{6A384860-846B-CC40-A9F4-C42312730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5</xdr:row>
      <xdr:rowOff>76200</xdr:rowOff>
    </xdr:from>
    <xdr:to>
      <xdr:col>7</xdr:col>
      <xdr:colOff>203200</xdr:colOff>
      <xdr:row>5</xdr:row>
      <xdr:rowOff>76200</xdr:rowOff>
    </xdr:to>
    <xdr:sp macro="" textlink="">
      <xdr:nvSpPr>
        <xdr:cNvPr id="2" name="Line 4" descr="Gerade Verbindung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4991100" y="965200"/>
          <a:ext cx="57150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="" xmlns:a14="http://schemas.microsoft.com/office/drawing/2010/main">
              <a:noFill/>
            </a14:hiddenFill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0</xdr:col>
      <xdr:colOff>0</xdr:colOff>
      <xdr:row>54</xdr:row>
      <xdr:rowOff>182218</xdr:rowOff>
    </xdr:from>
    <xdr:ext cx="1651452" cy="552475"/>
    <xdr:pic>
      <xdr:nvPicPr>
        <xdr:cNvPr id="4" name="Grafik 3">
          <a:extLst>
            <a:ext uri="{FF2B5EF4-FFF2-40B4-BE49-F238E27FC236}">
              <a16:creationId xmlns:a16="http://schemas.microsoft.com/office/drawing/2014/main" id="{DB1CC834-A06E-AE4E-AF1E-C966420C1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99318"/>
          <a:ext cx="1651452" cy="5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4472C4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4472C4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2">
    <tabColor theme="9"/>
    <pageSetUpPr fitToPage="1"/>
  </sheetPr>
  <dimension ref="A1:K58"/>
  <sheetViews>
    <sheetView showGridLines="0" tabSelected="1" zoomScaleNormal="100" zoomScalePageLayoutView="44" workbookViewId="0">
      <selection activeCell="E2" sqref="E2:K2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5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6" t="s">
        <v>2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144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144"/>
      <c r="G17" s="66"/>
      <c r="H17" s="144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14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jSmWq1Eei8XZKue23GH7j9cO6+dmbKd/q44dSXEcnNkAM8yzbw1Sr4bjY68nlKwG0Tw/AarcrJLx6dOhoa880Q==" saltValue="rxqmmRZzQYxlhL3rnnAUwA==" spinCount="100000" sheet="1" objects="1" scenarios="1" selectLockedCells="1"/>
  <customSheetViews>
    <customSheetView guid="{36FF3DC4-E2B2-5C4A-A8DE-985D14780974}" scale="87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4:K4"/>
    <mergeCell ref="G53:H53"/>
    <mergeCell ref="E2:K2"/>
    <mergeCell ref="E3:K3"/>
  </mergeCells>
  <phoneticPr fontId="12" type="noConversion"/>
  <pageMargins left="0.75" right="0.75" top="1" bottom="1" header="0.5" footer="0.5"/>
  <pageSetup paperSize="9" scale="90" orientation="portrait" horizontalDpi="4294967292" verticalDpi="4294967292" r:id="rId1"/>
  <rowBreaks count="1" manualBreakCount="1">
    <brk id="5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60" t="s">
        <v>0</v>
      </c>
      <c r="B1" s="2"/>
      <c r="C1" s="3" t="s">
        <v>1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61"/>
      <c r="B2" s="5"/>
      <c r="C2" s="6" t="s">
        <v>3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/>
      <c r="B4" s="5"/>
      <c r="C4" s="6" t="s">
        <v>6</v>
      </c>
      <c r="D4" s="7"/>
      <c r="E4" s="148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iJ8UagpeMCO4TjXTy6zrmYu+vT+fRSEBA0sVHsYBszAsrEhqkmjUAgRFVGv4PIX8X1HpZmw97R1Yx05gBCI4rA==" saltValue="5PM7BQ6cfLx72u8gDYpzig==" spinCount="100000" sheet="1" objects="1" scenarios="1" selectLockedCells="1"/>
  <mergeCells count="5">
    <mergeCell ref="E1:K1"/>
    <mergeCell ref="E2:K2"/>
    <mergeCell ref="E3:K3"/>
    <mergeCell ref="E4:K4"/>
    <mergeCell ref="G53:H5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tt11"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60" t="s">
        <v>0</v>
      </c>
      <c r="B1" s="2"/>
      <c r="C1" s="3" t="s">
        <v>1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61"/>
      <c r="B2" s="5"/>
      <c r="C2" s="6" t="s">
        <v>3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/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/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/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/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/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/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/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/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/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/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/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/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/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/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/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/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/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/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/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/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/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/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/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/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/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/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/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/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/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/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/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/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/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/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/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/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/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/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/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/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/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/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/>
      <c r="F53" s="5"/>
      <c r="G53" s="193"/>
      <c r="H53" s="194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TonI04xsx0KjHKu+Y7JHwdqryOKwI3zEG+cZHWHblg7CCbZ5MtTSNN0/mYPotPqPSLHvr3rYU0+zSslhBWQPvw==" saltValue="WnzZWh83xSgdANiWOkUmOQ==" spinCount="100000" sheet="1" objects="1" scenarios="1" selectLockedCells="1"/>
  <customSheetViews>
    <customSheetView guid="{36FF3DC4-E2B2-5C4A-A8DE-985D14780974}" scale="87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tt3">
    <tabColor theme="9"/>
    <pageSetUpPr fitToPage="1"/>
  </sheetPr>
  <dimension ref="A1:K58"/>
  <sheetViews>
    <sheetView showGridLines="0" topLeftCell="A11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5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6" t="s">
        <v>2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7k8NuuHKDBEosaXs20BYLvj5266TzQhI946Vh4z4DYKFM5JVJTsNrWzufvGklJOPXsWHZvKzMyc4sx0/In6ZOA==" saltValue="yoVAkJhCf6BTJA9k46u+Og==" spinCount="100000" sheet="1" objects="1" scenarios="1" selectLockedCells="1"/>
  <customSheetViews>
    <customSheetView guid="{36FF3DC4-E2B2-5C4A-A8DE-985D14780974}" scale="87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90" orientation="portrait" horizontalDpi="4294967292" verticalDpi="4294967292" r:id="rId1"/>
  <rowBreaks count="1" manualBreakCount="1">
    <brk id="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tt4">
    <tabColor theme="9"/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5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6" t="s">
        <v>2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gl2YZwQj0lxCQyZtayqnaYymeuZHNqkYbuYGeLqvpczIBVd6AeY120crYEpSsI1GM0xfT0j/uXEh8KdcHUjMAA==" saltValue="JrYoEMgLVAmeaFzn9VXu/A==" spinCount="100000" sheet="1" objects="1" scenarios="1" selectLockedCells="1"/>
  <customSheetViews>
    <customSheetView guid="{36FF3DC4-E2B2-5C4A-A8DE-985D14780974}" scale="87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tt5">
    <tabColor theme="9"/>
    <pageSetUpPr fitToPage="1"/>
  </sheetPr>
  <dimension ref="A1:K58"/>
  <sheetViews>
    <sheetView showGridLines="0" topLeftCell="A16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5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6" t="s">
        <v>2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C+FSHI9c1Hr8P9//3ZNKWcUah4ysqOfH3w1/XXvgfagqDBBdRywFMO4/aaXwvMfDP1Bg7Rm0KuM+G02Oh2CYrQ==" saltValue="uAy5C8uSAujU+BkspoMc+Q==" spinCount="100000" sheet="1" objects="1" scenarios="1" selectLockedCells="1"/>
  <customSheetViews>
    <customSheetView guid="{36FF3DC4-E2B2-5C4A-A8DE-985D14780974}" scale="87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tt6">
    <tabColor theme="9"/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5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6" t="s">
        <v>2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pWpMd0yeqQe3URzKPM01m8RMbegXZ/gpiWn+JUblmSYKbZIWOjWQ1IZXu0jVDyAzz8nVnCcdO+Rv6pyvcgbCaw==" saltValue="1n7GLcNwCto2sJznQDb6LQ==" spinCount="100000" sheet="1" objects="1" scenarios="1" selectLockedCells="1"/>
  <customSheetViews>
    <customSheetView guid="{36FF3DC4-E2B2-5C4A-A8DE-985D14780974}" scale="91" showPageBreaks="1" showGridLines="0" view="pageLayout">
      <selection activeCell="G41" sqref="G41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tt7">
    <tabColor theme="6"/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7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8" t="s">
        <v>75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bJ232zoVl+XDlttoRRUMdngFUTHaCzuceaF/dy28/xpoWRmUWqJhi8jY4vracFMvKIz3jB3FWPYExvXozsi4YQ==" saltValue="uDp2z3Eeh8DYDCai+OMbKg==" spinCount="100000" sheet="1" objects="1" scenarios="1" selectLockedCells="1"/>
  <customSheetViews>
    <customSheetView guid="{36FF3DC4-E2B2-5C4A-A8DE-985D14780974}" scale="91" showPageBreaks="1" showGridLines="0" view="pageLayout">
      <selection activeCell="E1" sqref="E1:K4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tt8">
    <tabColor theme="6"/>
    <pageSetUpPr fitToPage="1"/>
  </sheetPr>
  <dimension ref="A1:K58"/>
  <sheetViews>
    <sheetView showGridLines="0" zoomScalePageLayoutView="81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7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8" t="s">
        <v>75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3052GvqWW2tesRywn5etZgZf9UBFSQre8rRbkmdvAEZzsmvSjLskmpe4WjjP00Egta8IRbGjXDO/6dDsa43vMA==" saltValue="PBjREjYShJbxmCmYKCNzBw==" spinCount="100000" sheet="1" objects="1" scenarios="1" selectLockedCells="1"/>
  <customSheetViews>
    <customSheetView guid="{36FF3DC4-E2B2-5C4A-A8DE-985D14780974}" scale="91" showPageBreaks="1" showGridLines="0" view="pageLayout">
      <selection activeCell="A42" sqref="A42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tt9">
    <tabColor theme="6"/>
    <pageSetUpPr fitToPage="1"/>
  </sheetPr>
  <dimension ref="A1:K58"/>
  <sheetViews>
    <sheetView showGridLines="0" zoomScalePageLayoutView="82" workbookViewId="0">
      <selection activeCell="E36" sqref="E36"/>
    </sheetView>
  </sheetViews>
  <sheetFormatPr baseColWidth="10" defaultRowHeight="15.25" customHeight="1" x14ac:dyDescent="0.2"/>
  <cols>
    <col min="1" max="1" width="41.1640625" style="1" customWidth="1"/>
    <col min="2" max="2" width="1.5" style="1" customWidth="1"/>
    <col min="3" max="3" width="11.5" style="1" customWidth="1"/>
    <col min="4" max="4" width="6.5" style="1" customWidth="1"/>
    <col min="5" max="9" width="3.5" style="1" customWidth="1"/>
    <col min="10" max="10" width="1.5" style="1" customWidth="1"/>
    <col min="11" max="11" width="5.5" style="1" customWidth="1"/>
    <col min="12" max="256" width="10.83203125" customWidth="1"/>
  </cols>
  <sheetData>
    <row r="1" spans="1:11" ht="15" customHeight="1" x14ac:dyDescent="0.2">
      <c r="A1" s="47" t="s">
        <v>0</v>
      </c>
      <c r="B1" s="2"/>
      <c r="C1" s="3" t="s">
        <v>104</v>
      </c>
      <c r="D1" s="4"/>
      <c r="E1" s="146"/>
      <c r="F1" s="146"/>
      <c r="G1" s="146"/>
      <c r="H1" s="146"/>
      <c r="I1" s="146"/>
      <c r="J1" s="146"/>
      <c r="K1" s="146"/>
    </row>
    <row r="2" spans="1:11" ht="15" customHeight="1" x14ac:dyDescent="0.2">
      <c r="A2" s="48" t="s">
        <v>75</v>
      </c>
      <c r="B2" s="5"/>
      <c r="C2" s="6" t="s">
        <v>105</v>
      </c>
      <c r="D2" s="43" t="s">
        <v>74</v>
      </c>
      <c r="E2" s="148"/>
      <c r="F2" s="148"/>
      <c r="G2" s="148"/>
      <c r="H2" s="148"/>
      <c r="I2" s="148"/>
      <c r="J2" s="148"/>
      <c r="K2" s="148"/>
    </row>
    <row r="3" spans="1:11" ht="15" customHeight="1" x14ac:dyDescent="0.2">
      <c r="A3" s="8"/>
      <c r="B3" s="5"/>
      <c r="C3" s="7"/>
      <c r="D3" s="44" t="s">
        <v>4</v>
      </c>
      <c r="E3" s="148"/>
      <c r="F3" s="148"/>
      <c r="G3" s="148"/>
      <c r="H3" s="148"/>
      <c r="I3" s="148"/>
      <c r="J3" s="148"/>
      <c r="K3" s="148"/>
    </row>
    <row r="4" spans="1:11" ht="14" customHeight="1" x14ac:dyDescent="0.2">
      <c r="A4" s="9" t="s">
        <v>5</v>
      </c>
      <c r="B4" s="5"/>
      <c r="C4" s="6" t="s">
        <v>6</v>
      </c>
      <c r="D4" s="7"/>
      <c r="E4" s="147"/>
      <c r="F4" s="148"/>
      <c r="G4" s="148"/>
      <c r="H4" s="148"/>
      <c r="I4" s="148"/>
      <c r="J4" s="148"/>
      <c r="K4" s="148"/>
    </row>
    <row r="5" spans="1:11" ht="11" customHeight="1" x14ac:dyDescent="0.2">
      <c r="A5" s="10"/>
      <c r="B5" s="5"/>
      <c r="C5" s="11"/>
      <c r="D5" s="11"/>
      <c r="E5" s="12"/>
      <c r="F5" s="12"/>
      <c r="G5" s="12"/>
      <c r="H5" s="12"/>
      <c r="I5" s="12"/>
      <c r="J5" s="12"/>
      <c r="K5" s="12"/>
    </row>
    <row r="6" spans="1:11" ht="14" customHeight="1" x14ac:dyDescent="0.2">
      <c r="A6" s="16" t="s">
        <v>9</v>
      </c>
      <c r="B6" s="17"/>
      <c r="C6" s="18"/>
      <c r="D6" s="18"/>
      <c r="E6" s="14" t="s">
        <v>7</v>
      </c>
      <c r="F6" s="15"/>
      <c r="G6" s="15"/>
      <c r="H6" s="15"/>
      <c r="I6" s="14" t="s">
        <v>8</v>
      </c>
      <c r="J6" s="15"/>
      <c r="K6" s="15"/>
    </row>
    <row r="7" spans="1:11" ht="14" customHeight="1" x14ac:dyDescent="0.2">
      <c r="A7" s="19" t="s">
        <v>10</v>
      </c>
      <c r="B7" s="20"/>
      <c r="C7" s="20"/>
      <c r="D7" s="21"/>
      <c r="E7" s="62"/>
      <c r="F7" s="63"/>
      <c r="G7" s="63"/>
      <c r="H7" s="63"/>
      <c r="I7" s="64"/>
      <c r="J7" s="22"/>
      <c r="K7" s="23" t="str">
        <f>IF(E7="X",2,IF(F7="X",3,IF(G7="X",4,IF(H7="X",5,IF(I7="X",6," ")))))</f>
        <v xml:space="preserve"> </v>
      </c>
    </row>
    <row r="8" spans="1:11" ht="14" customHeight="1" x14ac:dyDescent="0.2">
      <c r="A8" s="19" t="s">
        <v>11</v>
      </c>
      <c r="B8" s="20"/>
      <c r="C8" s="20"/>
      <c r="D8" s="21"/>
      <c r="E8" s="62"/>
      <c r="F8" s="63"/>
      <c r="G8" s="63"/>
      <c r="H8" s="63"/>
      <c r="I8" s="64"/>
      <c r="J8" s="24"/>
      <c r="K8" s="23" t="str">
        <f>IF(E8="X",2,IF(F8="X",3,IF(G8="X",4,IF(H8="X",5,IF(I8="X",6," ")))))</f>
        <v xml:space="preserve"> </v>
      </c>
    </row>
    <row r="9" spans="1:11" ht="14" customHeight="1" x14ac:dyDescent="0.2">
      <c r="A9" s="19" t="s">
        <v>12</v>
      </c>
      <c r="B9" s="20"/>
      <c r="C9" s="20"/>
      <c r="D9" s="21"/>
      <c r="E9" s="62"/>
      <c r="F9" s="63"/>
      <c r="G9" s="63"/>
      <c r="H9" s="63"/>
      <c r="I9" s="64"/>
      <c r="J9" s="24"/>
      <c r="K9" s="23" t="str">
        <f>IF(E9="X",2,IF(F9="X",3,IF(G9="X",4,IF(H9="X",5,IF(I9="X",6," ")))))</f>
        <v xml:space="preserve"> </v>
      </c>
    </row>
    <row r="10" spans="1:11" ht="14" customHeight="1" x14ac:dyDescent="0.2">
      <c r="A10" s="19" t="s">
        <v>13</v>
      </c>
      <c r="B10" s="20"/>
      <c r="C10" s="20"/>
      <c r="D10" s="21"/>
      <c r="E10" s="62"/>
      <c r="F10" s="63"/>
      <c r="G10" s="63"/>
      <c r="H10" s="63"/>
      <c r="I10" s="64"/>
      <c r="J10" s="24"/>
      <c r="K10" s="23" t="str">
        <f>IF(E10="X",2,IF(F10="X",3,IF(G10="X",4,IF(H10="X",5,IF(I10="X",6," ")))))</f>
        <v xml:space="preserve"> </v>
      </c>
    </row>
    <row r="11" spans="1:11" ht="14" customHeight="1" x14ac:dyDescent="0.2">
      <c r="A11" s="19" t="s">
        <v>14</v>
      </c>
      <c r="B11" s="20"/>
      <c r="C11" s="20"/>
      <c r="D11" s="21"/>
      <c r="E11" s="62"/>
      <c r="F11" s="63"/>
      <c r="G11" s="63"/>
      <c r="H11" s="63"/>
      <c r="I11" s="64"/>
      <c r="J11" s="24"/>
      <c r="K11" s="23" t="str">
        <f>IF(E11="X",2,IF(F11="X",3,IF(G11="X",4,IF(H11="X",5,IF(I11="X",6," ")))))</f>
        <v xml:space="preserve"> </v>
      </c>
    </row>
    <row r="12" spans="1:11" ht="18" customHeight="1" x14ac:dyDescent="0.2">
      <c r="A12" s="25" t="s">
        <v>15</v>
      </c>
      <c r="B12" s="20"/>
      <c r="C12" s="20"/>
      <c r="D12" s="20"/>
      <c r="E12" s="26"/>
      <c r="F12" s="26"/>
      <c r="G12" s="26"/>
      <c r="H12" s="26"/>
      <c r="I12" s="26"/>
      <c r="J12" s="27"/>
      <c r="K12" s="28"/>
    </row>
    <row r="13" spans="1:11" ht="14" customHeight="1" x14ac:dyDescent="0.2">
      <c r="A13" s="19" t="s">
        <v>73</v>
      </c>
      <c r="B13" s="20"/>
      <c r="C13" s="20"/>
      <c r="D13" s="21"/>
      <c r="E13" s="65"/>
      <c r="F13" s="66"/>
      <c r="G13" s="66"/>
      <c r="H13" s="66"/>
      <c r="I13" s="67"/>
      <c r="J13" s="22"/>
      <c r="K13" s="23" t="str">
        <f t="shared" ref="K13:K20" si="0">IF(E13="X",2,IF(F13="X",3,IF(G13="X",4,IF(H13="X",5,IF(I13="X",6," ")))))</f>
        <v xml:space="preserve"> </v>
      </c>
    </row>
    <row r="14" spans="1:11" ht="14" customHeight="1" x14ac:dyDescent="0.2">
      <c r="A14" s="19" t="s">
        <v>16</v>
      </c>
      <c r="B14" s="20"/>
      <c r="C14" s="20"/>
      <c r="D14" s="21"/>
      <c r="E14" s="65"/>
      <c r="F14" s="66"/>
      <c r="G14" s="66"/>
      <c r="H14" s="66"/>
      <c r="I14" s="67"/>
      <c r="J14" s="24"/>
      <c r="K14" s="23" t="str">
        <f t="shared" si="0"/>
        <v xml:space="preserve"> </v>
      </c>
    </row>
    <row r="15" spans="1:11" ht="14" customHeight="1" x14ac:dyDescent="0.2">
      <c r="A15" s="19" t="s">
        <v>107</v>
      </c>
      <c r="B15" s="20"/>
      <c r="C15" s="20"/>
      <c r="D15" s="21"/>
      <c r="E15" s="65"/>
      <c r="F15" s="66"/>
      <c r="G15" s="66"/>
      <c r="H15" s="66"/>
      <c r="I15" s="67"/>
      <c r="J15" s="24"/>
      <c r="K15" s="23" t="str">
        <f t="shared" si="0"/>
        <v xml:space="preserve"> </v>
      </c>
    </row>
    <row r="16" spans="1:11" ht="14" customHeight="1" x14ac:dyDescent="0.2">
      <c r="A16" s="19" t="s">
        <v>17</v>
      </c>
      <c r="B16" s="20"/>
      <c r="C16" s="20"/>
      <c r="D16" s="21"/>
      <c r="E16" s="65"/>
      <c r="F16" s="66"/>
      <c r="G16" s="66"/>
      <c r="H16" s="66"/>
      <c r="I16" s="67"/>
      <c r="J16" s="24"/>
      <c r="K16" s="23" t="str">
        <f t="shared" si="0"/>
        <v xml:space="preserve"> </v>
      </c>
    </row>
    <row r="17" spans="1:11" ht="14" customHeight="1" x14ac:dyDescent="0.2">
      <c r="A17" s="19" t="s">
        <v>18</v>
      </c>
      <c r="B17" s="20"/>
      <c r="C17" s="20"/>
      <c r="D17" s="21"/>
      <c r="E17" s="65"/>
      <c r="F17" s="66"/>
      <c r="G17" s="66"/>
      <c r="H17" s="66"/>
      <c r="I17" s="67"/>
      <c r="J17" s="24"/>
      <c r="K17" s="23" t="str">
        <f t="shared" si="0"/>
        <v xml:space="preserve"> </v>
      </c>
    </row>
    <row r="18" spans="1:11" ht="14" customHeight="1" x14ac:dyDescent="0.2">
      <c r="A18" s="19" t="s">
        <v>19</v>
      </c>
      <c r="B18" s="20"/>
      <c r="C18" s="20"/>
      <c r="D18" s="21"/>
      <c r="E18" s="65"/>
      <c r="F18" s="66"/>
      <c r="G18" s="66"/>
      <c r="H18" s="66"/>
      <c r="I18" s="67"/>
      <c r="J18" s="24"/>
      <c r="K18" s="23" t="str">
        <f t="shared" si="0"/>
        <v xml:space="preserve"> </v>
      </c>
    </row>
    <row r="19" spans="1:11" ht="14" customHeight="1" x14ac:dyDescent="0.2">
      <c r="A19" s="19" t="s">
        <v>20</v>
      </c>
      <c r="B19" s="20"/>
      <c r="C19" s="20"/>
      <c r="D19" s="21"/>
      <c r="E19" s="65"/>
      <c r="F19" s="66"/>
      <c r="G19" s="66"/>
      <c r="H19" s="66"/>
      <c r="I19" s="67"/>
      <c r="J19" s="24"/>
      <c r="K19" s="23" t="str">
        <f t="shared" si="0"/>
        <v xml:space="preserve"> </v>
      </c>
    </row>
    <row r="20" spans="1:11" ht="14" customHeight="1" x14ac:dyDescent="0.2">
      <c r="A20" s="19" t="s">
        <v>21</v>
      </c>
      <c r="B20" s="20"/>
      <c r="C20" s="20"/>
      <c r="D20" s="21"/>
      <c r="E20" s="65"/>
      <c r="F20" s="66"/>
      <c r="G20" s="66"/>
      <c r="H20" s="66"/>
      <c r="I20" s="67"/>
      <c r="J20" s="24"/>
      <c r="K20" s="23" t="str">
        <f t="shared" si="0"/>
        <v xml:space="preserve"> </v>
      </c>
    </row>
    <row r="21" spans="1:11" ht="18" customHeight="1" x14ac:dyDescent="0.2">
      <c r="A21" s="25" t="s">
        <v>22</v>
      </c>
      <c r="B21" s="20"/>
      <c r="C21" s="20"/>
      <c r="D21" s="20"/>
      <c r="E21" s="26"/>
      <c r="F21" s="26"/>
      <c r="G21" s="26"/>
      <c r="H21" s="26"/>
      <c r="I21" s="26"/>
      <c r="J21" s="27"/>
      <c r="K21" s="28"/>
    </row>
    <row r="22" spans="1:11" ht="14" customHeight="1" x14ac:dyDescent="0.2">
      <c r="A22" s="19" t="s">
        <v>23</v>
      </c>
      <c r="B22" s="20"/>
      <c r="C22" s="20"/>
      <c r="D22" s="21"/>
      <c r="E22" s="65"/>
      <c r="F22" s="66"/>
      <c r="G22" s="66"/>
      <c r="H22" s="66"/>
      <c r="I22" s="67"/>
      <c r="J22" s="22"/>
      <c r="K22" s="23" t="str">
        <f t="shared" ref="K22:K29" si="1">IF(E22="X",2,IF(F22="X",3,IF(G22="X",4,IF(H22="X",5,IF(I22="X",6," ")))))</f>
        <v xml:space="preserve"> </v>
      </c>
    </row>
    <row r="23" spans="1:11" ht="14" customHeight="1" x14ac:dyDescent="0.2">
      <c r="A23" s="19" t="s">
        <v>24</v>
      </c>
      <c r="B23" s="20"/>
      <c r="C23" s="20"/>
      <c r="D23" s="21"/>
      <c r="E23" s="65"/>
      <c r="F23" s="66"/>
      <c r="G23" s="66"/>
      <c r="H23" s="66"/>
      <c r="I23" s="67"/>
      <c r="J23" s="24"/>
      <c r="K23" s="23" t="str">
        <f t="shared" si="1"/>
        <v xml:space="preserve"> </v>
      </c>
    </row>
    <row r="24" spans="1:11" ht="14" customHeight="1" x14ac:dyDescent="0.2">
      <c r="A24" s="19" t="s">
        <v>25</v>
      </c>
      <c r="B24" s="20"/>
      <c r="C24" s="20"/>
      <c r="D24" s="21"/>
      <c r="E24" s="65"/>
      <c r="F24" s="66"/>
      <c r="G24" s="66"/>
      <c r="H24" s="66"/>
      <c r="I24" s="67"/>
      <c r="J24" s="24"/>
      <c r="K24" s="23" t="str">
        <f t="shared" si="1"/>
        <v xml:space="preserve"> </v>
      </c>
    </row>
    <row r="25" spans="1:11" ht="14" customHeight="1" x14ac:dyDescent="0.2">
      <c r="A25" s="19" t="s">
        <v>26</v>
      </c>
      <c r="B25" s="20"/>
      <c r="C25" s="20"/>
      <c r="D25" s="21"/>
      <c r="E25" s="65"/>
      <c r="F25" s="66"/>
      <c r="G25" s="66"/>
      <c r="H25" s="66"/>
      <c r="I25" s="67"/>
      <c r="J25" s="24"/>
      <c r="K25" s="23" t="str">
        <f t="shared" si="1"/>
        <v xml:space="preserve"> </v>
      </c>
    </row>
    <row r="26" spans="1:11" ht="14" customHeight="1" x14ac:dyDescent="0.2">
      <c r="A26" s="19" t="s">
        <v>27</v>
      </c>
      <c r="B26" s="20"/>
      <c r="C26" s="20"/>
      <c r="D26" s="21"/>
      <c r="E26" s="65"/>
      <c r="F26" s="66"/>
      <c r="G26" s="66"/>
      <c r="H26" s="66"/>
      <c r="I26" s="67"/>
      <c r="J26" s="24"/>
      <c r="K26" s="23" t="str">
        <f t="shared" si="1"/>
        <v xml:space="preserve"> </v>
      </c>
    </row>
    <row r="27" spans="1:11" ht="14" customHeight="1" x14ac:dyDescent="0.2">
      <c r="A27" s="19" t="s">
        <v>28</v>
      </c>
      <c r="B27" s="20"/>
      <c r="C27" s="20"/>
      <c r="D27" s="21"/>
      <c r="E27" s="65"/>
      <c r="F27" s="66"/>
      <c r="G27" s="66"/>
      <c r="H27" s="66"/>
      <c r="I27" s="67"/>
      <c r="J27" s="24"/>
      <c r="K27" s="23" t="str">
        <f t="shared" si="1"/>
        <v xml:space="preserve"> </v>
      </c>
    </row>
    <row r="28" spans="1:11" ht="14" customHeight="1" x14ac:dyDescent="0.2">
      <c r="A28" s="19" t="s">
        <v>29</v>
      </c>
      <c r="B28" s="20"/>
      <c r="C28" s="20"/>
      <c r="D28" s="21"/>
      <c r="E28" s="65"/>
      <c r="F28" s="66"/>
      <c r="G28" s="66"/>
      <c r="H28" s="66"/>
      <c r="I28" s="67"/>
      <c r="J28" s="24"/>
      <c r="K28" s="23" t="str">
        <f t="shared" si="1"/>
        <v xml:space="preserve"> </v>
      </c>
    </row>
    <row r="29" spans="1:11" ht="14" customHeight="1" x14ac:dyDescent="0.2">
      <c r="A29" s="19" t="s">
        <v>30</v>
      </c>
      <c r="B29" s="20"/>
      <c r="C29" s="20"/>
      <c r="D29" s="21"/>
      <c r="E29" s="65"/>
      <c r="F29" s="66"/>
      <c r="G29" s="66"/>
      <c r="H29" s="66"/>
      <c r="I29" s="67"/>
      <c r="J29" s="24"/>
      <c r="K29" s="23" t="str">
        <f t="shared" si="1"/>
        <v xml:space="preserve"> </v>
      </c>
    </row>
    <row r="30" spans="1:11" ht="18" customHeight="1" x14ac:dyDescent="0.2">
      <c r="A30" s="25" t="s">
        <v>31</v>
      </c>
      <c r="B30" s="20"/>
      <c r="C30" s="20"/>
      <c r="D30" s="20"/>
      <c r="E30" s="26"/>
      <c r="F30" s="26"/>
      <c r="G30" s="26"/>
      <c r="H30" s="26"/>
      <c r="I30" s="26"/>
      <c r="J30" s="27"/>
      <c r="K30" s="28"/>
    </row>
    <row r="31" spans="1:11" ht="14" customHeight="1" x14ac:dyDescent="0.2">
      <c r="A31" s="19" t="s">
        <v>32</v>
      </c>
      <c r="B31" s="20"/>
      <c r="C31" s="20"/>
      <c r="D31" s="21"/>
      <c r="E31" s="65"/>
      <c r="F31" s="66"/>
      <c r="G31" s="66"/>
      <c r="H31" s="66"/>
      <c r="I31" s="67"/>
      <c r="J31" s="22"/>
      <c r="K31" s="23" t="str">
        <f t="shared" ref="K31:K37" si="2">IF(E31="X",2,IF(F31="X",3,IF(G31="X",4,IF(H31="X",5,IF(I31="X",6," ")))))</f>
        <v xml:space="preserve"> </v>
      </c>
    </row>
    <row r="32" spans="1:11" ht="14" customHeight="1" x14ac:dyDescent="0.2">
      <c r="A32" s="19" t="s">
        <v>33</v>
      </c>
      <c r="B32" s="20"/>
      <c r="C32" s="20"/>
      <c r="D32" s="21"/>
      <c r="E32" s="65"/>
      <c r="F32" s="66"/>
      <c r="G32" s="66"/>
      <c r="H32" s="66"/>
      <c r="I32" s="67"/>
      <c r="J32" s="24"/>
      <c r="K32" s="23" t="str">
        <f t="shared" si="2"/>
        <v xml:space="preserve"> </v>
      </c>
    </row>
    <row r="33" spans="1:11" ht="14" customHeight="1" x14ac:dyDescent="0.2">
      <c r="A33" s="19" t="s">
        <v>34</v>
      </c>
      <c r="B33" s="20"/>
      <c r="C33" s="20"/>
      <c r="D33" s="21"/>
      <c r="E33" s="65"/>
      <c r="F33" s="66"/>
      <c r="G33" s="66"/>
      <c r="H33" s="66"/>
      <c r="I33" s="67"/>
      <c r="J33" s="24"/>
      <c r="K33" s="23" t="str">
        <f t="shared" si="2"/>
        <v xml:space="preserve"> </v>
      </c>
    </row>
    <row r="34" spans="1:11" ht="14" customHeight="1" x14ac:dyDescent="0.2">
      <c r="A34" s="19" t="s">
        <v>35</v>
      </c>
      <c r="B34" s="20"/>
      <c r="C34" s="20"/>
      <c r="D34" s="21"/>
      <c r="E34" s="65"/>
      <c r="F34" s="66"/>
      <c r="G34" s="66"/>
      <c r="H34" s="66"/>
      <c r="I34" s="67"/>
      <c r="J34" s="24"/>
      <c r="K34" s="23" t="str">
        <f t="shared" si="2"/>
        <v xml:space="preserve"> </v>
      </c>
    </row>
    <row r="35" spans="1:11" ht="14" customHeight="1" x14ac:dyDescent="0.2">
      <c r="A35" s="19" t="s">
        <v>36</v>
      </c>
      <c r="B35" s="20"/>
      <c r="C35" s="20"/>
      <c r="D35" s="21"/>
      <c r="E35" s="65"/>
      <c r="F35" s="66"/>
      <c r="G35" s="66"/>
      <c r="H35" s="66"/>
      <c r="I35" s="67"/>
      <c r="J35" s="24"/>
      <c r="K35" s="23" t="str">
        <f t="shared" si="2"/>
        <v xml:space="preserve"> </v>
      </c>
    </row>
    <row r="36" spans="1:11" ht="14" customHeight="1" x14ac:dyDescent="0.2">
      <c r="A36" s="19" t="s">
        <v>37</v>
      </c>
      <c r="B36" s="20"/>
      <c r="C36" s="20"/>
      <c r="D36" s="21"/>
      <c r="E36" s="65"/>
      <c r="F36" s="66"/>
      <c r="G36" s="66"/>
      <c r="H36" s="66"/>
      <c r="I36" s="67"/>
      <c r="J36" s="24"/>
      <c r="K36" s="23" t="str">
        <f t="shared" si="2"/>
        <v xml:space="preserve"> </v>
      </c>
    </row>
    <row r="37" spans="1:11" ht="14" customHeight="1" x14ac:dyDescent="0.2">
      <c r="A37" s="19" t="s">
        <v>38</v>
      </c>
      <c r="B37" s="20"/>
      <c r="C37" s="20"/>
      <c r="D37" s="21"/>
      <c r="E37" s="65"/>
      <c r="F37" s="66"/>
      <c r="G37" s="66"/>
      <c r="H37" s="66"/>
      <c r="I37" s="67"/>
      <c r="J37" s="24"/>
      <c r="K37" s="23" t="str">
        <f t="shared" si="2"/>
        <v xml:space="preserve"> </v>
      </c>
    </row>
    <row r="38" spans="1:11" ht="18" customHeight="1" x14ac:dyDescent="0.2">
      <c r="A38" s="25" t="s">
        <v>39</v>
      </c>
      <c r="B38" s="20"/>
      <c r="C38" s="20"/>
      <c r="D38" s="20"/>
      <c r="E38" s="26"/>
      <c r="F38" s="26"/>
      <c r="G38" s="26"/>
      <c r="H38" s="26"/>
      <c r="I38" s="26"/>
      <c r="J38" s="27"/>
      <c r="K38" s="28"/>
    </row>
    <row r="39" spans="1:11" ht="14" customHeight="1" x14ac:dyDescent="0.2">
      <c r="A39" s="19" t="s">
        <v>40</v>
      </c>
      <c r="B39" s="20"/>
      <c r="C39" s="20"/>
      <c r="D39" s="21"/>
      <c r="E39" s="65"/>
      <c r="F39" s="66"/>
      <c r="G39" s="66"/>
      <c r="H39" s="66"/>
      <c r="I39" s="67"/>
      <c r="J39" s="22"/>
      <c r="K39" s="23" t="str">
        <f t="shared" ref="K39:K51" si="3">IF(E39="X",2,IF(F39="X",3,IF(G39="X",4,IF(H39="X",5,IF(I39="X",6," ")))))</f>
        <v xml:space="preserve"> </v>
      </c>
    </row>
    <row r="40" spans="1:11" ht="14" customHeight="1" x14ac:dyDescent="0.2">
      <c r="A40" s="19" t="s">
        <v>83</v>
      </c>
      <c r="B40" s="20"/>
      <c r="C40" s="20"/>
      <c r="D40" s="21"/>
      <c r="E40" s="65"/>
      <c r="F40" s="66"/>
      <c r="G40" s="66"/>
      <c r="H40" s="66"/>
      <c r="I40" s="67"/>
      <c r="J40" s="24"/>
      <c r="K40" s="23" t="str">
        <f t="shared" si="3"/>
        <v xml:space="preserve"> </v>
      </c>
    </row>
    <row r="41" spans="1:11" ht="14" customHeight="1" x14ac:dyDescent="0.2">
      <c r="A41" s="19" t="s">
        <v>41</v>
      </c>
      <c r="B41" s="20"/>
      <c r="C41" s="20"/>
      <c r="D41" s="21"/>
      <c r="E41" s="65"/>
      <c r="F41" s="66"/>
      <c r="G41" s="66"/>
      <c r="H41" s="66"/>
      <c r="I41" s="67"/>
      <c r="J41" s="24"/>
      <c r="K41" s="23" t="str">
        <f t="shared" si="3"/>
        <v xml:space="preserve"> </v>
      </c>
    </row>
    <row r="42" spans="1:11" ht="14" customHeight="1" x14ac:dyDescent="0.2">
      <c r="A42" s="19" t="s">
        <v>42</v>
      </c>
      <c r="B42" s="20"/>
      <c r="C42" s="20"/>
      <c r="D42" s="21"/>
      <c r="E42" s="65"/>
      <c r="F42" s="66"/>
      <c r="G42" s="66"/>
      <c r="H42" s="66"/>
      <c r="I42" s="67"/>
      <c r="J42" s="24"/>
      <c r="K42" s="23" t="str">
        <f t="shared" si="3"/>
        <v xml:space="preserve"> </v>
      </c>
    </row>
    <row r="43" spans="1:11" ht="14" customHeight="1" x14ac:dyDescent="0.2">
      <c r="A43" s="19" t="s">
        <v>43</v>
      </c>
      <c r="B43" s="20"/>
      <c r="C43" s="20"/>
      <c r="D43" s="21"/>
      <c r="E43" s="65"/>
      <c r="F43" s="66"/>
      <c r="G43" s="66"/>
      <c r="H43" s="66"/>
      <c r="I43" s="67"/>
      <c r="J43" s="24"/>
      <c r="K43" s="23" t="str">
        <f t="shared" si="3"/>
        <v xml:space="preserve"> </v>
      </c>
    </row>
    <row r="44" spans="1:11" ht="14" customHeight="1" x14ac:dyDescent="0.2">
      <c r="A44" s="19" t="s">
        <v>44</v>
      </c>
      <c r="B44" s="20"/>
      <c r="C44" s="20"/>
      <c r="D44" s="21"/>
      <c r="E44" s="65"/>
      <c r="F44" s="66"/>
      <c r="G44" s="66"/>
      <c r="H44" s="66"/>
      <c r="I44" s="67"/>
      <c r="J44" s="24"/>
      <c r="K44" s="23" t="str">
        <f t="shared" si="3"/>
        <v xml:space="preserve"> </v>
      </c>
    </row>
    <row r="45" spans="1:11" ht="14" customHeight="1" x14ac:dyDescent="0.2">
      <c r="A45" s="19" t="s">
        <v>45</v>
      </c>
      <c r="B45" s="20"/>
      <c r="C45" s="20"/>
      <c r="D45" s="21"/>
      <c r="E45" s="65"/>
      <c r="F45" s="66"/>
      <c r="G45" s="66"/>
      <c r="H45" s="66"/>
      <c r="I45" s="67"/>
      <c r="J45" s="24"/>
      <c r="K45" s="23" t="str">
        <f t="shared" si="3"/>
        <v xml:space="preserve"> </v>
      </c>
    </row>
    <row r="46" spans="1:11" ht="14" customHeight="1" x14ac:dyDescent="0.2">
      <c r="A46" s="19" t="s">
        <v>46</v>
      </c>
      <c r="B46" s="20"/>
      <c r="C46" s="20"/>
      <c r="D46" s="21"/>
      <c r="E46" s="65"/>
      <c r="F46" s="66"/>
      <c r="G46" s="66"/>
      <c r="H46" s="66"/>
      <c r="I46" s="67"/>
      <c r="J46" s="24"/>
      <c r="K46" s="23" t="str">
        <f t="shared" si="3"/>
        <v xml:space="preserve"> </v>
      </c>
    </row>
    <row r="47" spans="1:11" ht="14" customHeight="1" x14ac:dyDescent="0.2">
      <c r="A47" s="19" t="s">
        <v>47</v>
      </c>
      <c r="B47" s="20"/>
      <c r="C47" s="20"/>
      <c r="D47" s="21"/>
      <c r="E47" s="65"/>
      <c r="F47" s="66"/>
      <c r="G47" s="66"/>
      <c r="H47" s="66"/>
      <c r="I47" s="67"/>
      <c r="J47" s="24"/>
      <c r="K47" s="23" t="str">
        <f t="shared" si="3"/>
        <v xml:space="preserve"> </v>
      </c>
    </row>
    <row r="48" spans="1:11" ht="14" customHeight="1" x14ac:dyDescent="0.2">
      <c r="A48" s="19" t="s">
        <v>48</v>
      </c>
      <c r="B48" s="20"/>
      <c r="C48" s="20"/>
      <c r="D48" s="21"/>
      <c r="E48" s="65"/>
      <c r="F48" s="66"/>
      <c r="G48" s="66"/>
      <c r="H48" s="66"/>
      <c r="I48" s="67"/>
      <c r="J48" s="24"/>
      <c r="K48" s="23" t="str">
        <f t="shared" si="3"/>
        <v xml:space="preserve"> </v>
      </c>
    </row>
    <row r="49" spans="1:11" ht="14" customHeight="1" x14ac:dyDescent="0.2">
      <c r="A49" s="19" t="s">
        <v>49</v>
      </c>
      <c r="B49" s="20"/>
      <c r="C49" s="20"/>
      <c r="D49" s="21"/>
      <c r="E49" s="65"/>
      <c r="F49" s="66"/>
      <c r="G49" s="66"/>
      <c r="H49" s="66"/>
      <c r="I49" s="67"/>
      <c r="J49" s="24"/>
      <c r="K49" s="23" t="str">
        <f t="shared" si="3"/>
        <v xml:space="preserve"> </v>
      </c>
    </row>
    <row r="50" spans="1:11" ht="14" customHeight="1" x14ac:dyDescent="0.2">
      <c r="A50" s="19" t="s">
        <v>50</v>
      </c>
      <c r="B50" s="20"/>
      <c r="C50" s="20"/>
      <c r="D50" s="21"/>
      <c r="E50" s="65"/>
      <c r="F50" s="66"/>
      <c r="G50" s="66"/>
      <c r="H50" s="66"/>
      <c r="I50" s="67"/>
      <c r="J50" s="24"/>
      <c r="K50" s="23" t="str">
        <f t="shared" si="3"/>
        <v xml:space="preserve"> </v>
      </c>
    </row>
    <row r="51" spans="1:11" ht="14" customHeight="1" x14ac:dyDescent="0.2">
      <c r="A51" s="19" t="s">
        <v>51</v>
      </c>
      <c r="B51" s="20"/>
      <c r="C51" s="20"/>
      <c r="D51" s="21"/>
      <c r="E51" s="65"/>
      <c r="F51" s="66"/>
      <c r="G51" s="66"/>
      <c r="H51" s="66"/>
      <c r="I51" s="67"/>
      <c r="J51" s="24"/>
      <c r="K51" s="23" t="str">
        <f t="shared" si="3"/>
        <v xml:space="preserve"> </v>
      </c>
    </row>
    <row r="52" spans="1:11" ht="14" customHeight="1" x14ac:dyDescent="0.2">
      <c r="A52" s="29"/>
      <c r="B52" s="30"/>
      <c r="C52" s="30"/>
      <c r="D52" s="30"/>
      <c r="E52" s="30"/>
      <c r="F52" s="30"/>
      <c r="G52" s="30"/>
      <c r="H52" s="30"/>
      <c r="I52" s="30"/>
      <c r="J52" s="5"/>
      <c r="K52" s="5"/>
    </row>
    <row r="53" spans="1:11" ht="14" customHeight="1" x14ac:dyDescent="0.2">
      <c r="A53" s="13"/>
      <c r="B53" s="5"/>
      <c r="C53" s="5"/>
      <c r="D53" s="5"/>
      <c r="E53" s="31" t="s">
        <v>52</v>
      </c>
      <c r="F53" s="5"/>
      <c r="G53" s="149" t="str">
        <f>IF(COUNT(K7:K51)&lt;1,"",AVERAGE(K7:K51))</f>
        <v/>
      </c>
      <c r="H53" s="149"/>
      <c r="I53" s="5"/>
      <c r="J53" s="5"/>
      <c r="K53" s="5"/>
    </row>
    <row r="54" spans="1:11" ht="15" x14ac:dyDescent="0.2">
      <c r="A54" s="13"/>
      <c r="B54" s="5"/>
      <c r="C54" s="5"/>
      <c r="D54" s="5"/>
      <c r="E54" s="5"/>
      <c r="F54" s="5"/>
      <c r="G54" s="5"/>
      <c r="H54" s="5"/>
      <c r="I54" s="5"/>
      <c r="J54" s="5"/>
      <c r="K54" s="32"/>
    </row>
    <row r="58" spans="1:11" ht="15.25" customHeight="1" x14ac:dyDescent="0.2">
      <c r="K58" s="32" t="s">
        <v>106</v>
      </c>
    </row>
  </sheetData>
  <sheetProtection algorithmName="SHA-512" hashValue="KIXjF8+gEZC+5Ireq4/N2Ulg04r1Ris4QjzG8B4Vqx8/DwZEjhkxtiXWT/jUGRR66LsEDQ//Jig52U83AoCkKg==" saltValue="9/HUroY2btM02/6O+z7hDg==" spinCount="100000" sheet="1" objects="1" scenarios="1" selectLockedCells="1"/>
  <customSheetViews>
    <customSheetView guid="{36FF3DC4-E2B2-5C4A-A8DE-985D14780974}" scale="91" showPageBreaks="1" showGridLines="0" view="pageLayout">
      <selection activeCell="E7" sqref="E7"/>
      <pageMargins left="0.7" right="0.7" top="0.75" bottom="0.75" header="0.3" footer="0.3"/>
      <pageSetup paperSize="9" orientation="portrait" horizontalDpi="4294967292" verticalDpi="4294967292"/>
    </customSheetView>
  </customSheetViews>
  <mergeCells count="5">
    <mergeCell ref="E1:K1"/>
    <mergeCell ref="E2:K2"/>
    <mergeCell ref="E4:K4"/>
    <mergeCell ref="G53:H53"/>
    <mergeCell ref="E3:K3"/>
  </mergeCells>
  <phoneticPr fontId="12" type="noConversion"/>
  <pageMargins left="0.75" right="0.75" top="1" bottom="1" header="0.5" footer="0.5"/>
  <pageSetup paperSize="9" scale="88" orientation="portrait" horizontalDpi="4294967292" verticalDpi="4294967292" r:id="rId1"/>
  <rowBreaks count="1" manualBreakCount="1">
    <brk id="5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tt10">
    <tabColor rgb="FF0000FF"/>
    <pageSetUpPr fitToPage="1"/>
  </sheetPr>
  <dimension ref="A1:I50"/>
  <sheetViews>
    <sheetView showGridLines="0" workbookViewId="0">
      <selection activeCell="F36" sqref="F36"/>
    </sheetView>
  </sheetViews>
  <sheetFormatPr baseColWidth="10" defaultRowHeight="15.25" customHeight="1" x14ac:dyDescent="0.2"/>
  <cols>
    <col min="1" max="1" width="7.5" style="1" customWidth="1"/>
    <col min="2" max="2" width="22" style="1" customWidth="1"/>
    <col min="3" max="3" width="20.5" style="1" customWidth="1"/>
    <col min="4" max="4" width="5" style="1" hidden="1" customWidth="1"/>
    <col min="5" max="5" width="8.5" style="1" customWidth="1"/>
    <col min="6" max="6" width="10.83203125" style="1" customWidth="1"/>
    <col min="7" max="7" width="11.1640625" style="1" customWidth="1"/>
    <col min="8" max="8" width="6.5" style="1" customWidth="1"/>
    <col min="9" max="9" width="10.83203125" style="1" customWidth="1"/>
    <col min="10" max="257" width="10.83203125" customWidth="1"/>
  </cols>
  <sheetData>
    <row r="1" spans="1:9" ht="18" customHeight="1" x14ac:dyDescent="0.2">
      <c r="A1" s="54" t="s">
        <v>103</v>
      </c>
      <c r="B1" s="54"/>
      <c r="C1" s="54"/>
      <c r="D1" s="54"/>
      <c r="E1" s="54"/>
      <c r="F1" s="13"/>
      <c r="G1" s="13"/>
      <c r="H1" s="10"/>
    </row>
    <row r="2" spans="1:9" ht="14" customHeight="1" x14ac:dyDescent="0.2">
      <c r="A2" s="49"/>
      <c r="B2" s="49"/>
      <c r="C2" s="58" t="s">
        <v>78</v>
      </c>
      <c r="D2" s="10" t="s">
        <v>79</v>
      </c>
      <c r="E2" s="10"/>
      <c r="F2" s="59" t="s">
        <v>79</v>
      </c>
      <c r="G2" s="55"/>
      <c r="H2" s="13"/>
    </row>
    <row r="3" spans="1:9" ht="21" customHeight="1" x14ac:dyDescent="0.2">
      <c r="A3" s="49" t="s">
        <v>76</v>
      </c>
      <c r="B3" s="49"/>
      <c r="C3" s="150"/>
      <c r="D3" s="150"/>
      <c r="E3" s="150"/>
      <c r="F3" s="150"/>
      <c r="G3" s="150"/>
      <c r="H3" s="150"/>
    </row>
    <row r="4" spans="1:9" ht="21" customHeight="1" x14ac:dyDescent="0.2">
      <c r="A4" s="49" t="s">
        <v>77</v>
      </c>
      <c r="B4" s="49"/>
      <c r="C4" s="151"/>
      <c r="D4" s="151"/>
      <c r="E4" s="151"/>
      <c r="F4" s="151"/>
      <c r="G4" s="151"/>
      <c r="H4" s="151"/>
    </row>
    <row r="5" spans="1:9" ht="21" customHeight="1" x14ac:dyDescent="0.2">
      <c r="A5" s="49" t="s">
        <v>84</v>
      </c>
      <c r="B5" s="49"/>
      <c r="C5" s="151"/>
      <c r="D5" s="151"/>
      <c r="E5" s="151"/>
      <c r="F5" s="151"/>
      <c r="G5" s="151"/>
      <c r="H5" s="151"/>
    </row>
    <row r="6" spans="1:9" ht="21" customHeight="1" x14ac:dyDescent="0.2">
      <c r="A6" s="49" t="s">
        <v>85</v>
      </c>
      <c r="B6" s="49"/>
      <c r="C6" s="151"/>
      <c r="D6" s="151"/>
      <c r="E6" s="151"/>
      <c r="F6" s="151"/>
      <c r="G6" s="151"/>
      <c r="H6" s="151"/>
    </row>
    <row r="7" spans="1:9" ht="18" customHeight="1" x14ac:dyDescent="0.25">
      <c r="A7" s="33"/>
      <c r="B7" s="33"/>
      <c r="C7" s="33"/>
      <c r="D7" s="33"/>
      <c r="E7" s="33"/>
      <c r="F7" s="33"/>
      <c r="G7" s="33"/>
      <c r="H7" s="33"/>
    </row>
    <row r="8" spans="1:9" ht="15" customHeight="1" x14ac:dyDescent="0.2">
      <c r="A8" s="51" t="s">
        <v>53</v>
      </c>
      <c r="B8" s="51"/>
      <c r="C8" s="50"/>
      <c r="D8" s="50"/>
      <c r="E8" s="50"/>
      <c r="F8" s="34"/>
      <c r="G8" s="34"/>
      <c r="H8" s="34"/>
    </row>
    <row r="9" spans="1:9" ht="16" customHeight="1" x14ac:dyDescent="0.2">
      <c r="A9" s="75" t="s">
        <v>54</v>
      </c>
      <c r="B9" s="76" t="s">
        <v>96</v>
      </c>
      <c r="C9" s="77"/>
      <c r="D9" s="78"/>
      <c r="E9" s="79" t="s">
        <v>94</v>
      </c>
      <c r="F9" s="79" t="s">
        <v>6</v>
      </c>
      <c r="G9" s="79" t="s">
        <v>87</v>
      </c>
      <c r="H9" s="80" t="s">
        <v>52</v>
      </c>
    </row>
    <row r="10" spans="1:9" ht="16" customHeight="1" x14ac:dyDescent="0.2">
      <c r="A10" s="81" t="s">
        <v>55</v>
      </c>
      <c r="B10" s="175"/>
      <c r="C10" s="176"/>
      <c r="D10" s="123"/>
      <c r="E10" s="124"/>
      <c r="F10" s="82"/>
      <c r="G10" s="83"/>
      <c r="H10" s="108" t="str">
        <f>IF(COUNT(I$10:I$14)&lt;3,I10,IF(I10&lt;LARGE(I$10:I$14,3),"-",I10))</f>
        <v/>
      </c>
      <c r="I10" s="1" t="str">
        <f>'Teil 2 L1'!G53</f>
        <v/>
      </c>
    </row>
    <row r="11" spans="1:9" ht="16" customHeight="1" x14ac:dyDescent="0.2">
      <c r="A11" s="84" t="s">
        <v>56</v>
      </c>
      <c r="B11" s="177"/>
      <c r="C11" s="178"/>
      <c r="D11" s="125"/>
      <c r="E11" s="126"/>
      <c r="F11" s="85"/>
      <c r="G11" s="86"/>
      <c r="H11" s="108" t="str">
        <f>IF(COUNT(I$10:I$14)&lt;3,I11,IF(I11&lt;LARGE(I$10:I$14,3),"-",I11))</f>
        <v/>
      </c>
      <c r="I11" s="1" t="str">
        <f>'Teil 2 L2'!G53</f>
        <v/>
      </c>
    </row>
    <row r="12" spans="1:9" ht="15" x14ac:dyDescent="0.2">
      <c r="A12" s="87" t="s">
        <v>58</v>
      </c>
      <c r="B12" s="177"/>
      <c r="C12" s="178"/>
      <c r="D12" s="125"/>
      <c r="E12" s="127"/>
      <c r="F12" s="85"/>
      <c r="G12" s="86"/>
      <c r="H12" s="108" t="str">
        <f>IF(COUNT(I$10:I$14)&lt;3,I12,IF(I12&lt;LARGE(I$10:I$14,3),"-",I12))</f>
        <v/>
      </c>
      <c r="I12" s="1" t="str">
        <f>'Teil 2 L3'!G53</f>
        <v/>
      </c>
    </row>
    <row r="13" spans="1:9" ht="16" customHeight="1" x14ac:dyDescent="0.2">
      <c r="A13" s="87" t="s">
        <v>91</v>
      </c>
      <c r="B13" s="177"/>
      <c r="C13" s="178"/>
      <c r="D13" s="128"/>
      <c r="E13" s="127"/>
      <c r="F13" s="85"/>
      <c r="G13" s="86"/>
      <c r="H13" s="108" t="str">
        <f>IF(COUNT(I$10:I$14)&lt;3,I13,IF(I13&lt;LARGE(I$10:I$14,3),"-",I13))</f>
        <v/>
      </c>
      <c r="I13" s="1" t="str">
        <f>'Teil 2 L4'!G53</f>
        <v/>
      </c>
    </row>
    <row r="14" spans="1:9" ht="15" x14ac:dyDescent="0.2">
      <c r="A14" s="88" t="s">
        <v>92</v>
      </c>
      <c r="B14" s="179"/>
      <c r="C14" s="180"/>
      <c r="D14" s="129"/>
      <c r="E14" s="130"/>
      <c r="F14" s="89"/>
      <c r="G14" s="90"/>
      <c r="H14" s="108" t="str">
        <f>IF(COUNT(I$10:I$14)&lt;3,I14,IF(I14&lt;LARGE(I$10:I$14,3),"-",I14))</f>
        <v/>
      </c>
      <c r="I14" s="1" t="str">
        <f>'Teil 2 L5'!G53</f>
        <v/>
      </c>
    </row>
    <row r="15" spans="1:9" ht="15" x14ac:dyDescent="0.2">
      <c r="A15" s="171" t="s">
        <v>93</v>
      </c>
      <c r="B15" s="172"/>
      <c r="C15" s="172"/>
      <c r="D15" s="172"/>
      <c r="E15" s="172"/>
      <c r="F15" s="173"/>
      <c r="G15" s="174"/>
      <c r="H15" s="109" t="str">
        <f>IF(SUM(H10:H14)=0,"",IF(COUNT(H10:H14)&lt;3,AVERAGE(H10:H14),AVERAGE(LARGE(H10:H14,1),LARGE(H10:H14,2),LARGE(H10:H14,3))))</f>
        <v/>
      </c>
    </row>
    <row r="16" spans="1:9" ht="23" customHeight="1" x14ac:dyDescent="0.2">
      <c r="A16" s="56" t="s">
        <v>98</v>
      </c>
      <c r="B16" s="73"/>
      <c r="C16" s="51"/>
      <c r="D16" s="51"/>
      <c r="E16" s="51"/>
      <c r="F16" s="35"/>
      <c r="G16" s="35"/>
      <c r="H16" s="36"/>
    </row>
    <row r="17" spans="1:8" ht="16" customHeight="1" x14ac:dyDescent="0.2">
      <c r="A17" s="91" t="s">
        <v>54</v>
      </c>
      <c r="B17" s="92" t="s">
        <v>96</v>
      </c>
      <c r="C17" s="93"/>
      <c r="D17" s="94"/>
      <c r="E17" s="92" t="s">
        <v>94</v>
      </c>
      <c r="F17" s="95" t="s">
        <v>6</v>
      </c>
      <c r="G17" s="95" t="s">
        <v>87</v>
      </c>
      <c r="H17" s="96" t="s">
        <v>52</v>
      </c>
    </row>
    <row r="18" spans="1:8" ht="16" customHeight="1" x14ac:dyDescent="0.2">
      <c r="A18" s="97" t="s">
        <v>57</v>
      </c>
      <c r="B18" s="181"/>
      <c r="C18" s="182"/>
      <c r="D18" s="131"/>
      <c r="E18" s="132"/>
      <c r="F18" s="98"/>
      <c r="G18" s="99"/>
      <c r="H18" s="110" t="str">
        <f>'Teil 3 L1'!G53</f>
        <v/>
      </c>
    </row>
    <row r="19" spans="1:8" ht="16" customHeight="1" x14ac:dyDescent="0.2">
      <c r="A19" s="100" t="s">
        <v>56</v>
      </c>
      <c r="B19" s="183"/>
      <c r="C19" s="184"/>
      <c r="D19" s="133"/>
      <c r="E19" s="134"/>
      <c r="F19" s="101"/>
      <c r="G19" s="102"/>
      <c r="H19" s="110" t="str">
        <f>'Teil 3 L2'!G53</f>
        <v/>
      </c>
    </row>
    <row r="20" spans="1:8" ht="15" x14ac:dyDescent="0.2">
      <c r="A20" s="103" t="s">
        <v>95</v>
      </c>
      <c r="B20" s="136"/>
      <c r="C20" s="142"/>
      <c r="D20" s="135"/>
      <c r="E20" s="136"/>
      <c r="F20" s="104"/>
      <c r="G20" s="105"/>
      <c r="H20" s="111" t="str">
        <f>'Teil 3 L3 (ev.)'!G53</f>
        <v/>
      </c>
    </row>
    <row r="21" spans="1:8" ht="15" x14ac:dyDescent="0.2">
      <c r="A21" s="152" t="s">
        <v>59</v>
      </c>
      <c r="B21" s="153"/>
      <c r="C21" s="153"/>
      <c r="D21" s="153"/>
      <c r="E21" s="153"/>
      <c r="F21" s="153"/>
      <c r="G21" s="154"/>
      <c r="H21" s="112" t="str">
        <f>IF(SUM(H18:H20)=0,"",ROUND(AVERAGE(H18:H20),1))</f>
        <v/>
      </c>
    </row>
    <row r="22" spans="1:8" ht="6" customHeight="1" x14ac:dyDescent="0.2">
      <c r="A22" s="52"/>
      <c r="B22" s="52"/>
      <c r="C22" s="52"/>
      <c r="D22" s="52"/>
      <c r="E22" s="52"/>
      <c r="F22" s="37"/>
      <c r="G22" s="38"/>
      <c r="H22" s="39"/>
    </row>
    <row r="23" spans="1:8" ht="15" x14ac:dyDescent="0.2">
      <c r="A23" s="188" t="s">
        <v>60</v>
      </c>
      <c r="B23" s="189"/>
      <c r="C23" s="189"/>
      <c r="D23" s="189"/>
      <c r="E23" s="189"/>
      <c r="F23" s="190"/>
      <c r="G23" s="191"/>
      <c r="H23" s="113" t="str">
        <f>IF(OR(H15="",H21=""),"",(H15+2*H21)/3)</f>
        <v/>
      </c>
    </row>
    <row r="24" spans="1:8" ht="23" customHeight="1" x14ac:dyDescent="0.2">
      <c r="A24" s="143" t="s">
        <v>100</v>
      </c>
      <c r="B24" s="74"/>
      <c r="C24" s="53"/>
      <c r="D24" s="53"/>
      <c r="E24" s="53"/>
      <c r="F24" s="40"/>
      <c r="G24" s="40"/>
      <c r="H24" s="40"/>
    </row>
    <row r="25" spans="1:8" ht="15" x14ac:dyDescent="0.2">
      <c r="A25" s="165" t="s">
        <v>99</v>
      </c>
      <c r="B25" s="166"/>
      <c r="C25" s="166"/>
      <c r="D25" s="167"/>
      <c r="E25" s="71"/>
      <c r="F25" s="57" t="s">
        <v>88</v>
      </c>
      <c r="G25" s="57" t="s">
        <v>90</v>
      </c>
      <c r="H25" s="41" t="s">
        <v>52</v>
      </c>
    </row>
    <row r="26" spans="1:8" ht="15" x14ac:dyDescent="0.2">
      <c r="A26" s="185" t="s">
        <v>80</v>
      </c>
      <c r="B26" s="186"/>
      <c r="C26" s="186"/>
      <c r="D26" s="187"/>
      <c r="E26" s="72"/>
      <c r="F26" s="114"/>
      <c r="G26" s="114"/>
      <c r="H26" s="119" t="str">
        <f>IF(SUM(F26:G26)=0,"",(ROUND((AVERAGE(F26:G26)),2)))</f>
        <v/>
      </c>
    </row>
    <row r="27" spans="1:8" ht="31" customHeight="1" x14ac:dyDescent="0.2">
      <c r="A27" s="155" t="s">
        <v>86</v>
      </c>
      <c r="B27" s="156"/>
      <c r="C27" s="156"/>
      <c r="D27" s="157"/>
      <c r="E27" s="69"/>
      <c r="F27" s="115"/>
      <c r="G27" s="115"/>
      <c r="H27" s="120" t="str">
        <f>IF(SUM(F27:G27)=0,"",(ROUND((AVERAGE(F27:G27)),2)))</f>
        <v/>
      </c>
    </row>
    <row r="28" spans="1:8" ht="27.5" customHeight="1" x14ac:dyDescent="0.2">
      <c r="A28" s="155" t="s">
        <v>81</v>
      </c>
      <c r="B28" s="156"/>
      <c r="C28" s="156"/>
      <c r="D28" s="156"/>
      <c r="E28" s="157"/>
      <c r="F28" s="115"/>
      <c r="G28" s="115"/>
      <c r="H28" s="120" t="str">
        <f>IF(SUM(F28:G28)=0,"",(ROUND((AVERAGE(F28:G28)),2)))</f>
        <v/>
      </c>
    </row>
    <row r="29" spans="1:8" ht="27.5" customHeight="1" x14ac:dyDescent="0.2">
      <c r="A29" s="158" t="s">
        <v>82</v>
      </c>
      <c r="B29" s="159"/>
      <c r="C29" s="159"/>
      <c r="D29" s="159"/>
      <c r="E29" s="160"/>
      <c r="F29" s="116"/>
      <c r="G29" s="117"/>
      <c r="H29" s="121" t="str">
        <f>IF(SUM(F29:G29)=0,"",(ROUND((AVERAGE(F29:G29)),2)))</f>
        <v/>
      </c>
    </row>
    <row r="30" spans="1:8" ht="15" x14ac:dyDescent="0.2">
      <c r="A30" s="165" t="s">
        <v>61</v>
      </c>
      <c r="B30" s="166"/>
      <c r="C30" s="166"/>
      <c r="D30" s="167"/>
      <c r="E30" s="68"/>
      <c r="F30" s="137" t="str">
        <f>IF(SUM(F26:F29)=0,"",((AVERAGE(F26:F29))))</f>
        <v/>
      </c>
      <c r="G30" s="139" t="str">
        <f>IF(SUM(G26:G29)=0,"",((AVERAGE(G26:G29))))</f>
        <v/>
      </c>
      <c r="H30" s="138" t="str">
        <f>IF(SUM(H26:H29)=0,"",((AVERAGE(H26:H29))))</f>
        <v/>
      </c>
    </row>
    <row r="31" spans="1:8" ht="6" customHeight="1" x14ac:dyDescent="0.2">
      <c r="A31" s="52"/>
      <c r="B31" s="52"/>
      <c r="C31" s="52"/>
      <c r="D31" s="52"/>
      <c r="E31" s="52"/>
      <c r="F31" s="37"/>
      <c r="G31" s="38"/>
      <c r="H31" s="39"/>
    </row>
    <row r="32" spans="1:8" ht="15" x14ac:dyDescent="0.2">
      <c r="A32" s="192" t="s">
        <v>101</v>
      </c>
      <c r="B32" s="166"/>
      <c r="C32" s="166"/>
      <c r="D32" s="167"/>
      <c r="E32" s="71"/>
      <c r="F32" s="57" t="s">
        <v>88</v>
      </c>
      <c r="G32" s="57" t="s">
        <v>90</v>
      </c>
      <c r="H32" s="41" t="s">
        <v>52</v>
      </c>
    </row>
    <row r="33" spans="1:8" ht="15" x14ac:dyDescent="0.2">
      <c r="A33" s="185" t="s">
        <v>62</v>
      </c>
      <c r="B33" s="186"/>
      <c r="C33" s="186"/>
      <c r="D33" s="187"/>
      <c r="E33" s="72"/>
      <c r="F33" s="114"/>
      <c r="G33" s="114"/>
      <c r="H33" s="122" t="str">
        <f>IF(SUM(F33:G33)=0,"",(ROUND((AVERAGE(F33:G33)),2)))</f>
        <v/>
      </c>
    </row>
    <row r="34" spans="1:8" ht="14" customHeight="1" x14ac:dyDescent="0.2">
      <c r="A34" s="155" t="s">
        <v>63</v>
      </c>
      <c r="B34" s="156"/>
      <c r="C34" s="156"/>
      <c r="D34" s="157"/>
      <c r="E34" s="69"/>
      <c r="F34" s="115"/>
      <c r="G34" s="115"/>
      <c r="H34" s="120" t="str">
        <f>IF(SUM(F34:G34)=0,"",(ROUND((AVERAGE(F34:G34)),2)))</f>
        <v/>
      </c>
    </row>
    <row r="35" spans="1:8" ht="15" x14ac:dyDescent="0.2">
      <c r="A35" s="155" t="s">
        <v>64</v>
      </c>
      <c r="B35" s="156"/>
      <c r="C35" s="156"/>
      <c r="D35" s="157"/>
      <c r="E35" s="69"/>
      <c r="F35" s="115"/>
      <c r="G35" s="115"/>
      <c r="H35" s="121" t="str">
        <f>IF(SUM(F35:G35)=0,"",(ROUND((AVERAGE(F35:G35)),2)))</f>
        <v/>
      </c>
    </row>
    <row r="36" spans="1:8" ht="15" x14ac:dyDescent="0.2">
      <c r="A36" s="158" t="s">
        <v>65</v>
      </c>
      <c r="B36" s="159"/>
      <c r="C36" s="159"/>
      <c r="D36" s="160"/>
      <c r="E36" s="70"/>
      <c r="F36" s="117"/>
      <c r="G36" s="117"/>
      <c r="H36" s="121" t="str">
        <f>IF(SUM(F36:G36)=0,"",(ROUND((AVERAGE(F36:G36)),2)))</f>
        <v/>
      </c>
    </row>
    <row r="37" spans="1:8" ht="16" customHeight="1" x14ac:dyDescent="0.2">
      <c r="A37" s="165" t="s">
        <v>66</v>
      </c>
      <c r="B37" s="166"/>
      <c r="C37" s="166"/>
      <c r="D37" s="167"/>
      <c r="E37" s="68"/>
      <c r="F37" s="139" t="str">
        <f>IF(SUM(F33:F36)=0,"",((AVERAGE(F33:F36))))</f>
        <v/>
      </c>
      <c r="G37" s="139" t="str">
        <f>IF(SUM(G33:G36)=0,"",((AVERAGE(G33:G36))))</f>
        <v/>
      </c>
      <c r="H37" s="118" t="str">
        <f>IF(SUM(H33:H36)=0,"",((AVERAGE(H33:H36))))</f>
        <v/>
      </c>
    </row>
    <row r="38" spans="1:8" ht="6" customHeight="1" x14ac:dyDescent="0.2">
      <c r="A38" s="52"/>
      <c r="B38" s="52"/>
      <c r="C38" s="52"/>
      <c r="D38" s="52"/>
      <c r="E38" s="52"/>
      <c r="F38" s="37"/>
      <c r="G38" s="38"/>
      <c r="H38" s="39"/>
    </row>
    <row r="39" spans="1:8" ht="16" customHeight="1" x14ac:dyDescent="0.2">
      <c r="A39" s="165" t="s">
        <v>67</v>
      </c>
      <c r="B39" s="166"/>
      <c r="C39" s="166"/>
      <c r="D39" s="167"/>
      <c r="E39" s="71"/>
      <c r="F39" s="57" t="s">
        <v>89</v>
      </c>
      <c r="G39" s="57" t="s">
        <v>90</v>
      </c>
      <c r="H39" s="41" t="s">
        <v>52</v>
      </c>
    </row>
    <row r="40" spans="1:8" ht="16" customHeight="1" x14ac:dyDescent="0.2">
      <c r="A40" s="185" t="s">
        <v>68</v>
      </c>
      <c r="B40" s="186"/>
      <c r="C40" s="186"/>
      <c r="D40" s="187"/>
      <c r="E40" s="72"/>
      <c r="F40" s="114"/>
      <c r="G40" s="114"/>
      <c r="H40" s="119" t="str">
        <f>IF(SUM(F40:G40)=0,"",(ROUND((AVERAGE(F40:G40)),1)))</f>
        <v/>
      </c>
    </row>
    <row r="41" spans="1:8" ht="16" customHeight="1" x14ac:dyDescent="0.2">
      <c r="A41" s="155" t="s">
        <v>69</v>
      </c>
      <c r="B41" s="156"/>
      <c r="C41" s="156"/>
      <c r="D41" s="157"/>
      <c r="E41" s="69"/>
      <c r="F41" s="115"/>
      <c r="G41" s="115"/>
      <c r="H41" s="120" t="str">
        <f>IF(SUM(F41:G41)=0,"",(ROUND((AVERAGE(F41:G41)),1)))</f>
        <v/>
      </c>
    </row>
    <row r="42" spans="1:8" ht="16" customHeight="1" x14ac:dyDescent="0.2">
      <c r="A42" s="155" t="s">
        <v>70</v>
      </c>
      <c r="B42" s="156"/>
      <c r="C42" s="156"/>
      <c r="D42" s="157"/>
      <c r="E42" s="69"/>
      <c r="F42" s="115"/>
      <c r="G42" s="115"/>
      <c r="H42" s="120" t="str">
        <f>IF(SUM(F42:G42)=0,"",(ROUND((AVERAGE(F42:G42)),1)))</f>
        <v/>
      </c>
    </row>
    <row r="43" spans="1:8" ht="15" x14ac:dyDescent="0.2">
      <c r="A43" s="158" t="s">
        <v>71</v>
      </c>
      <c r="B43" s="159"/>
      <c r="C43" s="159"/>
      <c r="D43" s="160"/>
      <c r="E43" s="70"/>
      <c r="F43" s="116"/>
      <c r="G43" s="117"/>
      <c r="H43" s="140" t="str">
        <f>IF(SUM(F43:G43)=0,"",(ROUND((AVERAGE(F43:G43)),1)))</f>
        <v/>
      </c>
    </row>
    <row r="44" spans="1:8" ht="16" customHeight="1" x14ac:dyDescent="0.2">
      <c r="A44" s="165" t="s">
        <v>72</v>
      </c>
      <c r="B44" s="166"/>
      <c r="C44" s="166"/>
      <c r="D44" s="167"/>
      <c r="E44" s="68"/>
      <c r="F44" s="139" t="str">
        <f>IF(SUM(F40:F43)=0,"",((AVERAGE(F40:F43))))</f>
        <v/>
      </c>
      <c r="G44" s="139" t="str">
        <f>IF(SUM(G40:G43)=0,"",((AVERAGE(G40:G43))))</f>
        <v/>
      </c>
      <c r="H44" s="118" t="str">
        <f>IF(SUM(H40:H43)=0,"",((AVERAGE(H40:H43))))</f>
        <v/>
      </c>
    </row>
    <row r="45" spans="1:8" ht="14" customHeight="1" x14ac:dyDescent="0.2">
      <c r="A45" s="52"/>
      <c r="B45" s="52"/>
      <c r="C45" s="52"/>
      <c r="D45" s="52"/>
      <c r="E45" s="52"/>
      <c r="F45" s="37"/>
      <c r="G45" s="38"/>
      <c r="H45" s="39"/>
    </row>
    <row r="46" spans="1:8" ht="15" x14ac:dyDescent="0.2">
      <c r="A46" s="168" t="s">
        <v>102</v>
      </c>
      <c r="B46" s="169"/>
      <c r="C46" s="169"/>
      <c r="D46" s="170"/>
      <c r="E46" s="106"/>
      <c r="F46" s="141" t="str">
        <f>IF(SUM(F37,F44)=0,"",((AVERAGE(F37,F44))))</f>
        <v/>
      </c>
      <c r="G46" s="141" t="str">
        <f>IF(SUM(G37,G44)=0,"",((AVERAGE(G37,G44))))</f>
        <v/>
      </c>
      <c r="H46" s="113" t="str">
        <f>IF(SUM(H37,H44)=0,"",((AVERAGE(H37,H44))))</f>
        <v/>
      </c>
    </row>
    <row r="47" spans="1:8" ht="6" customHeight="1" x14ac:dyDescent="0.2">
      <c r="A47" s="52"/>
      <c r="B47" s="52"/>
      <c r="C47" s="52"/>
      <c r="D47" s="52"/>
      <c r="E47" s="52"/>
      <c r="F47" s="37"/>
      <c r="G47" s="38"/>
      <c r="H47" s="39"/>
    </row>
    <row r="48" spans="1:8" ht="16" customHeight="1" x14ac:dyDescent="0.2">
      <c r="A48" s="161" t="s">
        <v>97</v>
      </c>
      <c r="B48" s="162"/>
      <c r="C48" s="162"/>
      <c r="D48" s="162"/>
      <c r="E48" s="162"/>
      <c r="F48" s="163"/>
      <c r="G48" s="164"/>
      <c r="H48" s="107" t="str">
        <f>IF(OR(H23="",H46=""),"",AVERAGE(H23,H46))</f>
        <v/>
      </c>
    </row>
    <row r="49" spans="1:8" ht="3" customHeight="1" x14ac:dyDescent="0.2">
      <c r="A49" s="42"/>
      <c r="B49" s="42"/>
      <c r="C49" s="42"/>
      <c r="D49" s="42"/>
      <c r="E49" s="42"/>
      <c r="F49" s="42"/>
      <c r="G49" s="42"/>
      <c r="H49" s="42"/>
    </row>
    <row r="50" spans="1:8" ht="15.25" customHeight="1" x14ac:dyDescent="0.2">
      <c r="A50" s="13"/>
      <c r="B50" s="13"/>
      <c r="C50" s="13"/>
      <c r="D50" s="13"/>
      <c r="E50" s="13"/>
      <c r="F50" s="13"/>
      <c r="G50" s="13"/>
      <c r="H50" s="13"/>
    </row>
  </sheetData>
  <sheetProtection algorithmName="SHA-512" hashValue="IKhRCCY8iYPzeaMGpah67KqpNYeHluTFVhFxHJ9o+b9EBM61WYsSyvksqfWr96iPVSVL6W8pG8tQSdNWPej7fQ==" saltValue="m2vVS/LylWS9ZXXuD8rEvg==" spinCount="100000" sheet="1" objects="1" scenarios="1" selectLockedCells="1"/>
  <customSheetViews>
    <customSheetView guid="{36FF3DC4-E2B2-5C4A-A8DE-985D14780974}" scale="91" showPageBreaks="1" showGridLines="0" hiddenColumns="1" view="pageLayout">
      <selection activeCell="B4" sqref="B4"/>
      <pageMargins left="0.7" right="0.7" top="0.75" bottom="0.75" header="0.3" footer="0.3"/>
      <pageSetup paperSize="9" orientation="portrait" horizontalDpi="4294967292" verticalDpi="4294967292"/>
      <headerFooter>
        <oddFooter>&amp;L&amp;G&amp;R&amp;"TheSans C5 Light,Standard"&amp;K000000Felix Studer: Arbeitsmappe Religionspädagogik</oddFooter>
      </headerFooter>
    </customSheetView>
  </customSheetViews>
  <mergeCells count="38">
    <mergeCell ref="A36:D36"/>
    <mergeCell ref="A37:D37"/>
    <mergeCell ref="A39:D39"/>
    <mergeCell ref="A40:D40"/>
    <mergeCell ref="A32:D32"/>
    <mergeCell ref="A34:D34"/>
    <mergeCell ref="A33:D33"/>
    <mergeCell ref="A30:D30"/>
    <mergeCell ref="A35:D35"/>
    <mergeCell ref="A15:G15"/>
    <mergeCell ref="B10:C10"/>
    <mergeCell ref="B11:C11"/>
    <mergeCell ref="B12:C12"/>
    <mergeCell ref="B13:C13"/>
    <mergeCell ref="B14:C14"/>
    <mergeCell ref="B18:C18"/>
    <mergeCell ref="B19:C19"/>
    <mergeCell ref="A25:D25"/>
    <mergeCell ref="A27:D27"/>
    <mergeCell ref="A26:D26"/>
    <mergeCell ref="A23:G23"/>
    <mergeCell ref="A48:G48"/>
    <mergeCell ref="A41:D41"/>
    <mergeCell ref="A42:D42"/>
    <mergeCell ref="A43:D43"/>
    <mergeCell ref="A44:D44"/>
    <mergeCell ref="A46:D46"/>
    <mergeCell ref="C6:E6"/>
    <mergeCell ref="F6:H6"/>
    <mergeCell ref="A21:G21"/>
    <mergeCell ref="A28:E28"/>
    <mergeCell ref="A29:E29"/>
    <mergeCell ref="C3:E3"/>
    <mergeCell ref="F3:H3"/>
    <mergeCell ref="C4:E4"/>
    <mergeCell ref="F4:H4"/>
    <mergeCell ref="F5:H5"/>
    <mergeCell ref="C5:E5"/>
  </mergeCells>
  <phoneticPr fontId="12" type="noConversion"/>
  <pageMargins left="0.75" right="0.75" top="1" bottom="1" header="0.5" footer="0.5"/>
  <pageSetup paperSize="9" scale="82" orientation="portrait" horizontalDpi="4294967292" verticalDpi="4294967292" r:id="rId1"/>
  <headerFooter>
    <oddFooter>&amp;L&amp;G&amp;R&amp;"TheSans C5 Light,Standard"&amp;K000000Felix Studer: Arbeitsmappe Religionspädagogik</oddFooter>
  </headerFooter>
  <rowBreaks count="1" manualBreakCount="1">
    <brk id="4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</vt:i4>
      </vt:variant>
    </vt:vector>
  </HeadingPairs>
  <TitlesOfParts>
    <vt:vector size="14" baseType="lpstr">
      <vt:lpstr>Teil 2 L1</vt:lpstr>
      <vt:lpstr>Teil 2 L2</vt:lpstr>
      <vt:lpstr>Teil 2 L3</vt:lpstr>
      <vt:lpstr>Teil 2 L4</vt:lpstr>
      <vt:lpstr>Teil 2 L5</vt:lpstr>
      <vt:lpstr>Teil 3 L1</vt:lpstr>
      <vt:lpstr>Teil 3 L2</vt:lpstr>
      <vt:lpstr>Teil 3 L3 (ev.)</vt:lpstr>
      <vt:lpstr>Notenblatt</vt:lpstr>
      <vt:lpstr>Prüfungslektion</vt:lpstr>
      <vt:lpstr>Ohne Note</vt:lpstr>
      <vt:lpstr>'Teil 2 L1'!Druckbereich</vt:lpstr>
      <vt:lpstr>'Teil 2 L2'!Druckbereich</vt:lpstr>
      <vt:lpstr>Notenblatt!Print_Area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Kempter</dc:creator>
  <cp:lastModifiedBy>Matthias Ackermann</cp:lastModifiedBy>
  <cp:lastPrinted>2023-05-04T15:13:32Z</cp:lastPrinted>
  <dcterms:created xsi:type="dcterms:W3CDTF">2017-10-23T12:54:07Z</dcterms:created>
  <dcterms:modified xsi:type="dcterms:W3CDTF">2023-05-04T15:31:42Z</dcterms:modified>
</cp:coreProperties>
</file>